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1.xml" ContentType="application/vnd.openxmlformats-officedocument.drawing+xml"/>
  <Override PartName="/xl/tables/table8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1ce668239bd5b4/Descargas/"/>
    </mc:Choice>
  </mc:AlternateContent>
  <xr:revisionPtr revIDLastSave="191" documentId="8_{31872FBA-5523-414A-B7E7-2A4CE0BB4291}" xr6:coauthVersionLast="47" xr6:coauthVersionMax="47" xr10:uidLastSave="{F47A2E03-1536-470A-85D7-3DAC3E1CEF76}"/>
  <bookViews>
    <workbookView xWindow="-108" yWindow="-108" windowWidth="23256" windowHeight="12456" activeTab="5" xr2:uid="{00000000-000D-0000-FFFF-FFFF00000000}"/>
  </bookViews>
  <sheets>
    <sheet name="Inicio" sheetId="1" r:id="rId1"/>
    <sheet name="Plan Cultivos" sheetId="4" r:id="rId2"/>
    <sheet name="Listas" sheetId="2" r:id="rId3"/>
    <sheet name="Lotes" sheetId="3" r:id="rId4"/>
    <sheet name="Cronograma" sheetId="5" r:id="rId5"/>
    <sheet name="Insumos" sheetId="6" r:id="rId6"/>
    <sheet name="Labores BPA" sheetId="7" r:id="rId7"/>
    <sheet name="Producción" sheetId="8" r:id="rId8"/>
    <sheet name="Mantenimiento" sheetId="9" r:id="rId9"/>
    <sheet name="Resumen" sheetId="10" r:id="rId10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10" i="4" l="1"/>
  <c r="F20" i="10" s="1"/>
  <c r="T10" i="5"/>
  <c r="K27" i="10"/>
  <c r="F27" i="10"/>
  <c r="E27" i="10"/>
  <c r="D27" i="10"/>
  <c r="C27" i="10"/>
  <c r="B27" i="10"/>
  <c r="K26" i="10"/>
  <c r="F26" i="10"/>
  <c r="E26" i="10"/>
  <c r="D26" i="10"/>
  <c r="C26" i="10"/>
  <c r="B26" i="10"/>
  <c r="K25" i="10"/>
  <c r="F25" i="10"/>
  <c r="E25" i="10"/>
  <c r="D25" i="10"/>
  <c r="C25" i="10"/>
  <c r="B25" i="10"/>
  <c r="K24" i="10"/>
  <c r="F24" i="10"/>
  <c r="E24" i="10"/>
  <c r="D24" i="10"/>
  <c r="C24" i="10"/>
  <c r="B24" i="10"/>
  <c r="K23" i="10"/>
  <c r="F23" i="10"/>
  <c r="E23" i="10"/>
  <c r="D23" i="10"/>
  <c r="C23" i="10"/>
  <c r="B23" i="10"/>
  <c r="K22" i="10"/>
  <c r="F22" i="10"/>
  <c r="E22" i="10"/>
  <c r="D22" i="10"/>
  <c r="C22" i="10"/>
  <c r="B22" i="10"/>
  <c r="K21" i="10"/>
  <c r="F21" i="10"/>
  <c r="E21" i="10"/>
  <c r="D21" i="10"/>
  <c r="C21" i="10"/>
  <c r="B21" i="10"/>
  <c r="K20" i="10"/>
  <c r="E20" i="10"/>
  <c r="D20" i="10"/>
  <c r="C20" i="10"/>
  <c r="B20" i="10"/>
  <c r="K19" i="10"/>
  <c r="F19" i="10"/>
  <c r="E19" i="10"/>
  <c r="D19" i="10"/>
  <c r="C19" i="10"/>
  <c r="B19" i="10"/>
  <c r="K18" i="10"/>
  <c r="F18" i="10"/>
  <c r="E18" i="10"/>
  <c r="D18" i="10"/>
  <c r="C18" i="10"/>
  <c r="B18" i="10"/>
  <c r="K17" i="10"/>
  <c r="F17" i="10"/>
  <c r="E17" i="10"/>
  <c r="D17" i="10"/>
  <c r="C17" i="10"/>
  <c r="B17" i="10"/>
  <c r="K16" i="10"/>
  <c r="F16" i="10"/>
  <c r="E16" i="10"/>
  <c r="D16" i="10"/>
  <c r="C16" i="10"/>
  <c r="B16" i="10"/>
  <c r="K15" i="10"/>
  <c r="F15" i="10"/>
  <c r="E15" i="10"/>
  <c r="D15" i="10"/>
  <c r="C15" i="10"/>
  <c r="B15" i="10"/>
  <c r="G5" i="10"/>
  <c r="D5" i="10"/>
  <c r="A5" i="10"/>
  <c r="M304" i="8"/>
  <c r="H304" i="8"/>
  <c r="L304" i="8" s="1"/>
  <c r="N304" i="8" s="1"/>
  <c r="E304" i="8"/>
  <c r="D304" i="8"/>
  <c r="M303" i="8"/>
  <c r="H303" i="8"/>
  <c r="L303" i="8" s="1"/>
  <c r="N303" i="8" s="1"/>
  <c r="E303" i="8"/>
  <c r="D303" i="8"/>
  <c r="M302" i="8"/>
  <c r="H302" i="8"/>
  <c r="L302" i="8" s="1"/>
  <c r="N302" i="8" s="1"/>
  <c r="E302" i="8"/>
  <c r="D302" i="8"/>
  <c r="M301" i="8"/>
  <c r="H301" i="8"/>
  <c r="L301" i="8" s="1"/>
  <c r="N301" i="8" s="1"/>
  <c r="E301" i="8"/>
  <c r="D301" i="8"/>
  <c r="M300" i="8"/>
  <c r="H300" i="8"/>
  <c r="L300" i="8" s="1"/>
  <c r="N300" i="8" s="1"/>
  <c r="E300" i="8"/>
  <c r="D300" i="8"/>
  <c r="M299" i="8"/>
  <c r="H299" i="8"/>
  <c r="L299" i="8" s="1"/>
  <c r="N299" i="8" s="1"/>
  <c r="E299" i="8"/>
  <c r="D299" i="8"/>
  <c r="M298" i="8"/>
  <c r="H298" i="8"/>
  <c r="L298" i="8" s="1"/>
  <c r="N298" i="8" s="1"/>
  <c r="E298" i="8"/>
  <c r="D298" i="8"/>
  <c r="M297" i="8"/>
  <c r="H297" i="8"/>
  <c r="L297" i="8" s="1"/>
  <c r="N297" i="8" s="1"/>
  <c r="E297" i="8"/>
  <c r="D297" i="8"/>
  <c r="M296" i="8"/>
  <c r="H296" i="8"/>
  <c r="L296" i="8" s="1"/>
  <c r="N296" i="8" s="1"/>
  <c r="E296" i="8"/>
  <c r="D296" i="8"/>
  <c r="M295" i="8"/>
  <c r="H295" i="8"/>
  <c r="L295" i="8" s="1"/>
  <c r="N295" i="8" s="1"/>
  <c r="E295" i="8"/>
  <c r="D295" i="8"/>
  <c r="M294" i="8"/>
  <c r="H294" i="8"/>
  <c r="L294" i="8" s="1"/>
  <c r="N294" i="8" s="1"/>
  <c r="E294" i="8"/>
  <c r="D294" i="8"/>
  <c r="M293" i="8"/>
  <c r="H293" i="8"/>
  <c r="L293" i="8" s="1"/>
  <c r="N293" i="8" s="1"/>
  <c r="E293" i="8"/>
  <c r="D293" i="8"/>
  <c r="M292" i="8"/>
  <c r="H292" i="8"/>
  <c r="L292" i="8" s="1"/>
  <c r="N292" i="8" s="1"/>
  <c r="E292" i="8"/>
  <c r="D292" i="8"/>
  <c r="M291" i="8"/>
  <c r="H291" i="8"/>
  <c r="L291" i="8" s="1"/>
  <c r="N291" i="8" s="1"/>
  <c r="E291" i="8"/>
  <c r="D291" i="8"/>
  <c r="M290" i="8"/>
  <c r="H290" i="8"/>
  <c r="L290" i="8" s="1"/>
  <c r="N290" i="8" s="1"/>
  <c r="E290" i="8"/>
  <c r="D290" i="8"/>
  <c r="M289" i="8"/>
  <c r="H289" i="8"/>
  <c r="L289" i="8" s="1"/>
  <c r="N289" i="8" s="1"/>
  <c r="E289" i="8"/>
  <c r="D289" i="8"/>
  <c r="M288" i="8"/>
  <c r="H288" i="8"/>
  <c r="L288" i="8" s="1"/>
  <c r="N288" i="8" s="1"/>
  <c r="E288" i="8"/>
  <c r="D288" i="8"/>
  <c r="M287" i="8"/>
  <c r="H287" i="8"/>
  <c r="L287" i="8" s="1"/>
  <c r="N287" i="8" s="1"/>
  <c r="E287" i="8"/>
  <c r="D287" i="8"/>
  <c r="M286" i="8"/>
  <c r="H286" i="8"/>
  <c r="L286" i="8" s="1"/>
  <c r="N286" i="8" s="1"/>
  <c r="E286" i="8"/>
  <c r="D286" i="8"/>
  <c r="M285" i="8"/>
  <c r="H285" i="8"/>
  <c r="L285" i="8" s="1"/>
  <c r="N285" i="8" s="1"/>
  <c r="E285" i="8"/>
  <c r="D285" i="8"/>
  <c r="M284" i="8"/>
  <c r="H284" i="8"/>
  <c r="L284" i="8" s="1"/>
  <c r="N284" i="8" s="1"/>
  <c r="E284" i="8"/>
  <c r="D284" i="8"/>
  <c r="M283" i="8"/>
  <c r="H283" i="8"/>
  <c r="L283" i="8" s="1"/>
  <c r="N283" i="8" s="1"/>
  <c r="E283" i="8"/>
  <c r="D283" i="8"/>
  <c r="M282" i="8"/>
  <c r="H282" i="8"/>
  <c r="L282" i="8" s="1"/>
  <c r="N282" i="8" s="1"/>
  <c r="E282" i="8"/>
  <c r="D282" i="8"/>
  <c r="M281" i="8"/>
  <c r="H281" i="8"/>
  <c r="L281" i="8" s="1"/>
  <c r="N281" i="8" s="1"/>
  <c r="E281" i="8"/>
  <c r="D281" i="8"/>
  <c r="M280" i="8"/>
  <c r="H280" i="8"/>
  <c r="L280" i="8" s="1"/>
  <c r="N280" i="8" s="1"/>
  <c r="E280" i="8"/>
  <c r="D280" i="8"/>
  <c r="M279" i="8"/>
  <c r="H279" i="8"/>
  <c r="L279" i="8" s="1"/>
  <c r="N279" i="8" s="1"/>
  <c r="E279" i="8"/>
  <c r="D279" i="8"/>
  <c r="M278" i="8"/>
  <c r="H278" i="8"/>
  <c r="L278" i="8" s="1"/>
  <c r="N278" i="8" s="1"/>
  <c r="E278" i="8"/>
  <c r="D278" i="8"/>
  <c r="M277" i="8"/>
  <c r="H277" i="8"/>
  <c r="L277" i="8" s="1"/>
  <c r="N277" i="8" s="1"/>
  <c r="E277" i="8"/>
  <c r="D277" i="8"/>
  <c r="M276" i="8"/>
  <c r="H276" i="8"/>
  <c r="L276" i="8" s="1"/>
  <c r="N276" i="8" s="1"/>
  <c r="E276" i="8"/>
  <c r="D276" i="8"/>
  <c r="M275" i="8"/>
  <c r="H275" i="8"/>
  <c r="L275" i="8" s="1"/>
  <c r="N275" i="8" s="1"/>
  <c r="E275" i="8"/>
  <c r="D275" i="8"/>
  <c r="M274" i="8"/>
  <c r="H274" i="8"/>
  <c r="L274" i="8" s="1"/>
  <c r="N274" i="8" s="1"/>
  <c r="E274" i="8"/>
  <c r="D274" i="8"/>
  <c r="M273" i="8"/>
  <c r="H273" i="8"/>
  <c r="L273" i="8" s="1"/>
  <c r="N273" i="8" s="1"/>
  <c r="E273" i="8"/>
  <c r="D273" i="8"/>
  <c r="M272" i="8"/>
  <c r="H272" i="8"/>
  <c r="L272" i="8" s="1"/>
  <c r="N272" i="8" s="1"/>
  <c r="E272" i="8"/>
  <c r="D272" i="8"/>
  <c r="M271" i="8"/>
  <c r="H271" i="8"/>
  <c r="L271" i="8" s="1"/>
  <c r="N271" i="8" s="1"/>
  <c r="E271" i="8"/>
  <c r="D271" i="8"/>
  <c r="M270" i="8"/>
  <c r="H270" i="8"/>
  <c r="L270" i="8" s="1"/>
  <c r="N270" i="8" s="1"/>
  <c r="E270" i="8"/>
  <c r="D270" i="8"/>
  <c r="M269" i="8"/>
  <c r="H269" i="8"/>
  <c r="L269" i="8" s="1"/>
  <c r="N269" i="8" s="1"/>
  <c r="E269" i="8"/>
  <c r="D269" i="8"/>
  <c r="M268" i="8"/>
  <c r="H268" i="8"/>
  <c r="L268" i="8" s="1"/>
  <c r="N268" i="8" s="1"/>
  <c r="E268" i="8"/>
  <c r="D268" i="8"/>
  <c r="M267" i="8"/>
  <c r="H267" i="8"/>
  <c r="L267" i="8" s="1"/>
  <c r="N267" i="8" s="1"/>
  <c r="E267" i="8"/>
  <c r="D267" i="8"/>
  <c r="M266" i="8"/>
  <c r="H266" i="8"/>
  <c r="L266" i="8" s="1"/>
  <c r="N266" i="8" s="1"/>
  <c r="E266" i="8"/>
  <c r="D266" i="8"/>
  <c r="M265" i="8"/>
  <c r="H265" i="8"/>
  <c r="L265" i="8" s="1"/>
  <c r="N265" i="8" s="1"/>
  <c r="E265" i="8"/>
  <c r="D265" i="8"/>
  <c r="M264" i="8"/>
  <c r="H264" i="8"/>
  <c r="L264" i="8" s="1"/>
  <c r="N264" i="8" s="1"/>
  <c r="E264" i="8"/>
  <c r="D264" i="8"/>
  <c r="M263" i="8"/>
  <c r="H263" i="8"/>
  <c r="L263" i="8" s="1"/>
  <c r="N263" i="8" s="1"/>
  <c r="E263" i="8"/>
  <c r="D263" i="8"/>
  <c r="M262" i="8"/>
  <c r="H262" i="8"/>
  <c r="L262" i="8" s="1"/>
  <c r="N262" i="8" s="1"/>
  <c r="E262" i="8"/>
  <c r="D262" i="8"/>
  <c r="M261" i="8"/>
  <c r="H261" i="8"/>
  <c r="L261" i="8" s="1"/>
  <c r="N261" i="8" s="1"/>
  <c r="E261" i="8"/>
  <c r="D261" i="8"/>
  <c r="M260" i="8"/>
  <c r="H260" i="8"/>
  <c r="L260" i="8" s="1"/>
  <c r="N260" i="8" s="1"/>
  <c r="E260" i="8"/>
  <c r="D260" i="8"/>
  <c r="M259" i="8"/>
  <c r="H259" i="8"/>
  <c r="L259" i="8" s="1"/>
  <c r="N259" i="8" s="1"/>
  <c r="E259" i="8"/>
  <c r="D259" i="8"/>
  <c r="M258" i="8"/>
  <c r="H258" i="8"/>
  <c r="L258" i="8" s="1"/>
  <c r="N258" i="8" s="1"/>
  <c r="E258" i="8"/>
  <c r="D258" i="8"/>
  <c r="M257" i="8"/>
  <c r="H257" i="8"/>
  <c r="L257" i="8" s="1"/>
  <c r="N257" i="8" s="1"/>
  <c r="E257" i="8"/>
  <c r="D257" i="8"/>
  <c r="M256" i="8"/>
  <c r="H256" i="8"/>
  <c r="L256" i="8" s="1"/>
  <c r="N256" i="8" s="1"/>
  <c r="E256" i="8"/>
  <c r="D256" i="8"/>
  <c r="M255" i="8"/>
  <c r="H255" i="8"/>
  <c r="L255" i="8" s="1"/>
  <c r="N255" i="8" s="1"/>
  <c r="E255" i="8"/>
  <c r="D255" i="8"/>
  <c r="M254" i="8"/>
  <c r="H254" i="8"/>
  <c r="L254" i="8" s="1"/>
  <c r="N254" i="8" s="1"/>
  <c r="E254" i="8"/>
  <c r="D254" i="8"/>
  <c r="M253" i="8"/>
  <c r="H253" i="8"/>
  <c r="L253" i="8" s="1"/>
  <c r="N253" i="8" s="1"/>
  <c r="E253" i="8"/>
  <c r="D253" i="8"/>
  <c r="M252" i="8"/>
  <c r="H252" i="8"/>
  <c r="L252" i="8" s="1"/>
  <c r="N252" i="8" s="1"/>
  <c r="E252" i="8"/>
  <c r="D252" i="8"/>
  <c r="M251" i="8"/>
  <c r="H251" i="8"/>
  <c r="L251" i="8" s="1"/>
  <c r="N251" i="8" s="1"/>
  <c r="E251" i="8"/>
  <c r="D251" i="8"/>
  <c r="M250" i="8"/>
  <c r="H250" i="8"/>
  <c r="L250" i="8" s="1"/>
  <c r="N250" i="8" s="1"/>
  <c r="E250" i="8"/>
  <c r="D250" i="8"/>
  <c r="M249" i="8"/>
  <c r="H249" i="8"/>
  <c r="L249" i="8" s="1"/>
  <c r="N249" i="8" s="1"/>
  <c r="E249" i="8"/>
  <c r="D249" i="8"/>
  <c r="M248" i="8"/>
  <c r="H248" i="8"/>
  <c r="L248" i="8" s="1"/>
  <c r="N248" i="8" s="1"/>
  <c r="E248" i="8"/>
  <c r="D248" i="8"/>
  <c r="M247" i="8"/>
  <c r="H247" i="8"/>
  <c r="L247" i="8" s="1"/>
  <c r="N247" i="8" s="1"/>
  <c r="E247" i="8"/>
  <c r="D247" i="8"/>
  <c r="M246" i="8"/>
  <c r="H246" i="8"/>
  <c r="L246" i="8" s="1"/>
  <c r="N246" i="8" s="1"/>
  <c r="E246" i="8"/>
  <c r="D246" i="8"/>
  <c r="M245" i="8"/>
  <c r="H245" i="8"/>
  <c r="L245" i="8" s="1"/>
  <c r="N245" i="8" s="1"/>
  <c r="E245" i="8"/>
  <c r="D245" i="8"/>
  <c r="M244" i="8"/>
  <c r="H244" i="8"/>
  <c r="L244" i="8" s="1"/>
  <c r="N244" i="8" s="1"/>
  <c r="E244" i="8"/>
  <c r="D244" i="8"/>
  <c r="M243" i="8"/>
  <c r="H243" i="8"/>
  <c r="L243" i="8" s="1"/>
  <c r="N243" i="8" s="1"/>
  <c r="E243" i="8"/>
  <c r="D243" i="8"/>
  <c r="M242" i="8"/>
  <c r="H242" i="8"/>
  <c r="L242" i="8" s="1"/>
  <c r="N242" i="8" s="1"/>
  <c r="E242" i="8"/>
  <c r="D242" i="8"/>
  <c r="M241" i="8"/>
  <c r="H241" i="8"/>
  <c r="L241" i="8" s="1"/>
  <c r="N241" i="8" s="1"/>
  <c r="E241" i="8"/>
  <c r="D241" i="8"/>
  <c r="M240" i="8"/>
  <c r="H240" i="8"/>
  <c r="L240" i="8" s="1"/>
  <c r="N240" i="8" s="1"/>
  <c r="E240" i="8"/>
  <c r="D240" i="8"/>
  <c r="M239" i="8"/>
  <c r="H239" i="8"/>
  <c r="L239" i="8" s="1"/>
  <c r="N239" i="8" s="1"/>
  <c r="E239" i="8"/>
  <c r="D239" i="8"/>
  <c r="M238" i="8"/>
  <c r="H238" i="8"/>
  <c r="L238" i="8" s="1"/>
  <c r="N238" i="8" s="1"/>
  <c r="E238" i="8"/>
  <c r="D238" i="8"/>
  <c r="M237" i="8"/>
  <c r="H237" i="8"/>
  <c r="L237" i="8" s="1"/>
  <c r="N237" i="8" s="1"/>
  <c r="E237" i="8"/>
  <c r="D237" i="8"/>
  <c r="M236" i="8"/>
  <c r="H236" i="8"/>
  <c r="L236" i="8" s="1"/>
  <c r="N236" i="8" s="1"/>
  <c r="E236" i="8"/>
  <c r="D236" i="8"/>
  <c r="M235" i="8"/>
  <c r="H235" i="8"/>
  <c r="L235" i="8" s="1"/>
  <c r="N235" i="8" s="1"/>
  <c r="E235" i="8"/>
  <c r="D235" i="8"/>
  <c r="M234" i="8"/>
  <c r="H234" i="8"/>
  <c r="L234" i="8" s="1"/>
  <c r="N234" i="8" s="1"/>
  <c r="E234" i="8"/>
  <c r="D234" i="8"/>
  <c r="M233" i="8"/>
  <c r="H233" i="8"/>
  <c r="L233" i="8" s="1"/>
  <c r="N233" i="8" s="1"/>
  <c r="E233" i="8"/>
  <c r="D233" i="8"/>
  <c r="M232" i="8"/>
  <c r="H232" i="8"/>
  <c r="L232" i="8" s="1"/>
  <c r="N232" i="8" s="1"/>
  <c r="E232" i="8"/>
  <c r="D232" i="8"/>
  <c r="M231" i="8"/>
  <c r="H231" i="8"/>
  <c r="L231" i="8" s="1"/>
  <c r="N231" i="8" s="1"/>
  <c r="E231" i="8"/>
  <c r="D231" i="8"/>
  <c r="M230" i="8"/>
  <c r="H230" i="8"/>
  <c r="L230" i="8" s="1"/>
  <c r="N230" i="8" s="1"/>
  <c r="E230" i="8"/>
  <c r="D230" i="8"/>
  <c r="M229" i="8"/>
  <c r="H229" i="8"/>
  <c r="L229" i="8" s="1"/>
  <c r="N229" i="8" s="1"/>
  <c r="E229" i="8"/>
  <c r="D229" i="8"/>
  <c r="M228" i="8"/>
  <c r="H228" i="8"/>
  <c r="L228" i="8" s="1"/>
  <c r="N228" i="8" s="1"/>
  <c r="E228" i="8"/>
  <c r="D228" i="8"/>
  <c r="M227" i="8"/>
  <c r="H227" i="8"/>
  <c r="L227" i="8" s="1"/>
  <c r="N227" i="8" s="1"/>
  <c r="E227" i="8"/>
  <c r="D227" i="8"/>
  <c r="M226" i="8"/>
  <c r="H226" i="8"/>
  <c r="L226" i="8" s="1"/>
  <c r="N226" i="8" s="1"/>
  <c r="E226" i="8"/>
  <c r="D226" i="8"/>
  <c r="M225" i="8"/>
  <c r="H225" i="8"/>
  <c r="L225" i="8" s="1"/>
  <c r="N225" i="8" s="1"/>
  <c r="E225" i="8"/>
  <c r="D225" i="8"/>
  <c r="M224" i="8"/>
  <c r="H224" i="8"/>
  <c r="L224" i="8" s="1"/>
  <c r="N224" i="8" s="1"/>
  <c r="E224" i="8"/>
  <c r="D224" i="8"/>
  <c r="M223" i="8"/>
  <c r="H223" i="8"/>
  <c r="L223" i="8" s="1"/>
  <c r="N223" i="8" s="1"/>
  <c r="E223" i="8"/>
  <c r="D223" i="8"/>
  <c r="M222" i="8"/>
  <c r="H222" i="8"/>
  <c r="L222" i="8" s="1"/>
  <c r="N222" i="8" s="1"/>
  <c r="E222" i="8"/>
  <c r="D222" i="8"/>
  <c r="M221" i="8"/>
  <c r="H221" i="8"/>
  <c r="L221" i="8" s="1"/>
  <c r="N221" i="8" s="1"/>
  <c r="E221" i="8"/>
  <c r="D221" i="8"/>
  <c r="M220" i="8"/>
  <c r="H220" i="8"/>
  <c r="L220" i="8" s="1"/>
  <c r="N220" i="8" s="1"/>
  <c r="E220" i="8"/>
  <c r="D220" i="8"/>
  <c r="M219" i="8"/>
  <c r="H219" i="8"/>
  <c r="L219" i="8" s="1"/>
  <c r="N219" i="8" s="1"/>
  <c r="E219" i="8"/>
  <c r="D219" i="8"/>
  <c r="M218" i="8"/>
  <c r="H218" i="8"/>
  <c r="L218" i="8" s="1"/>
  <c r="N218" i="8" s="1"/>
  <c r="E218" i="8"/>
  <c r="D218" i="8"/>
  <c r="M217" i="8"/>
  <c r="H217" i="8"/>
  <c r="L217" i="8" s="1"/>
  <c r="N217" i="8" s="1"/>
  <c r="E217" i="8"/>
  <c r="D217" i="8"/>
  <c r="M216" i="8"/>
  <c r="H216" i="8"/>
  <c r="L216" i="8" s="1"/>
  <c r="N216" i="8" s="1"/>
  <c r="E216" i="8"/>
  <c r="D216" i="8"/>
  <c r="M215" i="8"/>
  <c r="H215" i="8"/>
  <c r="L215" i="8" s="1"/>
  <c r="N215" i="8" s="1"/>
  <c r="E215" i="8"/>
  <c r="D215" i="8"/>
  <c r="M214" i="8"/>
  <c r="H214" i="8"/>
  <c r="L214" i="8" s="1"/>
  <c r="N214" i="8" s="1"/>
  <c r="E214" i="8"/>
  <c r="D214" i="8"/>
  <c r="M213" i="8"/>
  <c r="H213" i="8"/>
  <c r="L213" i="8" s="1"/>
  <c r="N213" i="8" s="1"/>
  <c r="E213" i="8"/>
  <c r="D213" i="8"/>
  <c r="M212" i="8"/>
  <c r="H212" i="8"/>
  <c r="L212" i="8" s="1"/>
  <c r="N212" i="8" s="1"/>
  <c r="E212" i="8"/>
  <c r="D212" i="8"/>
  <c r="M211" i="8"/>
  <c r="H211" i="8"/>
  <c r="L211" i="8" s="1"/>
  <c r="N211" i="8" s="1"/>
  <c r="E211" i="8"/>
  <c r="D211" i="8"/>
  <c r="M210" i="8"/>
  <c r="H210" i="8"/>
  <c r="L210" i="8" s="1"/>
  <c r="N210" i="8" s="1"/>
  <c r="E210" i="8"/>
  <c r="D210" i="8"/>
  <c r="M209" i="8"/>
  <c r="H209" i="8"/>
  <c r="L209" i="8" s="1"/>
  <c r="N209" i="8" s="1"/>
  <c r="E209" i="8"/>
  <c r="D209" i="8"/>
  <c r="M208" i="8"/>
  <c r="H208" i="8"/>
  <c r="L208" i="8" s="1"/>
  <c r="N208" i="8" s="1"/>
  <c r="E208" i="8"/>
  <c r="D208" i="8"/>
  <c r="M207" i="8"/>
  <c r="H207" i="8"/>
  <c r="L207" i="8" s="1"/>
  <c r="N207" i="8" s="1"/>
  <c r="E207" i="8"/>
  <c r="D207" i="8"/>
  <c r="M206" i="8"/>
  <c r="H206" i="8"/>
  <c r="L206" i="8" s="1"/>
  <c r="N206" i="8" s="1"/>
  <c r="E206" i="8"/>
  <c r="D206" i="8"/>
  <c r="M205" i="8"/>
  <c r="H205" i="8"/>
  <c r="L205" i="8" s="1"/>
  <c r="N205" i="8" s="1"/>
  <c r="E205" i="8"/>
  <c r="D205" i="8"/>
  <c r="M204" i="8"/>
  <c r="H204" i="8"/>
  <c r="L204" i="8" s="1"/>
  <c r="N204" i="8" s="1"/>
  <c r="E204" i="8"/>
  <c r="D204" i="8"/>
  <c r="M203" i="8"/>
  <c r="H203" i="8"/>
  <c r="L203" i="8" s="1"/>
  <c r="N203" i="8" s="1"/>
  <c r="E203" i="8"/>
  <c r="D203" i="8"/>
  <c r="M202" i="8"/>
  <c r="H202" i="8"/>
  <c r="L202" i="8" s="1"/>
  <c r="N202" i="8" s="1"/>
  <c r="E202" i="8"/>
  <c r="D202" i="8"/>
  <c r="M201" i="8"/>
  <c r="H201" i="8"/>
  <c r="L201" i="8" s="1"/>
  <c r="N201" i="8" s="1"/>
  <c r="E201" i="8"/>
  <c r="D201" i="8"/>
  <c r="M200" i="8"/>
  <c r="H200" i="8"/>
  <c r="L200" i="8" s="1"/>
  <c r="N200" i="8" s="1"/>
  <c r="E200" i="8"/>
  <c r="D200" i="8"/>
  <c r="M199" i="8"/>
  <c r="H199" i="8"/>
  <c r="L199" i="8" s="1"/>
  <c r="N199" i="8" s="1"/>
  <c r="E199" i="8"/>
  <c r="D199" i="8"/>
  <c r="M198" i="8"/>
  <c r="H198" i="8"/>
  <c r="L198" i="8" s="1"/>
  <c r="N198" i="8" s="1"/>
  <c r="E198" i="8"/>
  <c r="D198" i="8"/>
  <c r="M197" i="8"/>
  <c r="H197" i="8"/>
  <c r="L197" i="8" s="1"/>
  <c r="N197" i="8" s="1"/>
  <c r="E197" i="8"/>
  <c r="D197" i="8"/>
  <c r="M196" i="8"/>
  <c r="H196" i="8"/>
  <c r="L196" i="8" s="1"/>
  <c r="N196" i="8" s="1"/>
  <c r="E196" i="8"/>
  <c r="D196" i="8"/>
  <c r="M195" i="8"/>
  <c r="H195" i="8"/>
  <c r="L195" i="8" s="1"/>
  <c r="N195" i="8" s="1"/>
  <c r="E195" i="8"/>
  <c r="D195" i="8"/>
  <c r="M194" i="8"/>
  <c r="H194" i="8"/>
  <c r="L194" i="8" s="1"/>
  <c r="N194" i="8" s="1"/>
  <c r="E194" i="8"/>
  <c r="D194" i="8"/>
  <c r="M193" i="8"/>
  <c r="H193" i="8"/>
  <c r="L193" i="8" s="1"/>
  <c r="N193" i="8" s="1"/>
  <c r="E193" i="8"/>
  <c r="D193" i="8"/>
  <c r="M192" i="8"/>
  <c r="H192" i="8"/>
  <c r="L192" i="8" s="1"/>
  <c r="N192" i="8" s="1"/>
  <c r="E192" i="8"/>
  <c r="D192" i="8"/>
  <c r="M191" i="8"/>
  <c r="H191" i="8"/>
  <c r="L191" i="8" s="1"/>
  <c r="N191" i="8" s="1"/>
  <c r="E191" i="8"/>
  <c r="D191" i="8"/>
  <c r="M190" i="8"/>
  <c r="H190" i="8"/>
  <c r="L190" i="8" s="1"/>
  <c r="N190" i="8" s="1"/>
  <c r="E190" i="8"/>
  <c r="D190" i="8"/>
  <c r="M189" i="8"/>
  <c r="H189" i="8"/>
  <c r="L189" i="8" s="1"/>
  <c r="N189" i="8" s="1"/>
  <c r="E189" i="8"/>
  <c r="D189" i="8"/>
  <c r="M188" i="8"/>
  <c r="H188" i="8"/>
  <c r="L188" i="8" s="1"/>
  <c r="N188" i="8" s="1"/>
  <c r="E188" i="8"/>
  <c r="D188" i="8"/>
  <c r="M187" i="8"/>
  <c r="H187" i="8"/>
  <c r="L187" i="8" s="1"/>
  <c r="N187" i="8" s="1"/>
  <c r="E187" i="8"/>
  <c r="D187" i="8"/>
  <c r="M186" i="8"/>
  <c r="H186" i="8"/>
  <c r="L186" i="8" s="1"/>
  <c r="N186" i="8" s="1"/>
  <c r="E186" i="8"/>
  <c r="D186" i="8"/>
  <c r="M185" i="8"/>
  <c r="H185" i="8"/>
  <c r="L185" i="8" s="1"/>
  <c r="N185" i="8" s="1"/>
  <c r="E185" i="8"/>
  <c r="D185" i="8"/>
  <c r="M184" i="8"/>
  <c r="H184" i="8"/>
  <c r="L184" i="8" s="1"/>
  <c r="N184" i="8" s="1"/>
  <c r="E184" i="8"/>
  <c r="D184" i="8"/>
  <c r="M183" i="8"/>
  <c r="H183" i="8"/>
  <c r="L183" i="8" s="1"/>
  <c r="N183" i="8" s="1"/>
  <c r="E183" i="8"/>
  <c r="D183" i="8"/>
  <c r="M182" i="8"/>
  <c r="H182" i="8"/>
  <c r="L182" i="8" s="1"/>
  <c r="N182" i="8" s="1"/>
  <c r="E182" i="8"/>
  <c r="D182" i="8"/>
  <c r="M181" i="8"/>
  <c r="H181" i="8"/>
  <c r="L181" i="8" s="1"/>
  <c r="N181" i="8" s="1"/>
  <c r="E181" i="8"/>
  <c r="D181" i="8"/>
  <c r="M180" i="8"/>
  <c r="H180" i="8"/>
  <c r="L180" i="8" s="1"/>
  <c r="N180" i="8" s="1"/>
  <c r="E180" i="8"/>
  <c r="D180" i="8"/>
  <c r="M179" i="8"/>
  <c r="H179" i="8"/>
  <c r="L179" i="8" s="1"/>
  <c r="N179" i="8" s="1"/>
  <c r="E179" i="8"/>
  <c r="D179" i="8"/>
  <c r="M178" i="8"/>
  <c r="H178" i="8"/>
  <c r="L178" i="8" s="1"/>
  <c r="N178" i="8" s="1"/>
  <c r="E178" i="8"/>
  <c r="D178" i="8"/>
  <c r="M177" i="8"/>
  <c r="H177" i="8"/>
  <c r="L177" i="8" s="1"/>
  <c r="N177" i="8" s="1"/>
  <c r="E177" i="8"/>
  <c r="D177" i="8"/>
  <c r="M176" i="8"/>
  <c r="H176" i="8"/>
  <c r="L176" i="8" s="1"/>
  <c r="N176" i="8" s="1"/>
  <c r="E176" i="8"/>
  <c r="D176" i="8"/>
  <c r="M175" i="8"/>
  <c r="H175" i="8"/>
  <c r="L175" i="8" s="1"/>
  <c r="N175" i="8" s="1"/>
  <c r="E175" i="8"/>
  <c r="D175" i="8"/>
  <c r="M174" i="8"/>
  <c r="H174" i="8"/>
  <c r="L174" i="8" s="1"/>
  <c r="N174" i="8" s="1"/>
  <c r="E174" i="8"/>
  <c r="D174" i="8"/>
  <c r="M173" i="8"/>
  <c r="H173" i="8"/>
  <c r="L173" i="8" s="1"/>
  <c r="N173" i="8" s="1"/>
  <c r="E173" i="8"/>
  <c r="D173" i="8"/>
  <c r="M172" i="8"/>
  <c r="H172" i="8"/>
  <c r="L172" i="8" s="1"/>
  <c r="N172" i="8" s="1"/>
  <c r="E172" i="8"/>
  <c r="D172" i="8"/>
  <c r="M171" i="8"/>
  <c r="H171" i="8"/>
  <c r="L171" i="8" s="1"/>
  <c r="N171" i="8" s="1"/>
  <c r="E171" i="8"/>
  <c r="D171" i="8"/>
  <c r="M170" i="8"/>
  <c r="H170" i="8"/>
  <c r="L170" i="8" s="1"/>
  <c r="N170" i="8" s="1"/>
  <c r="E170" i="8"/>
  <c r="D170" i="8"/>
  <c r="M169" i="8"/>
  <c r="H169" i="8"/>
  <c r="L169" i="8" s="1"/>
  <c r="N169" i="8" s="1"/>
  <c r="E169" i="8"/>
  <c r="D169" i="8"/>
  <c r="M168" i="8"/>
  <c r="H168" i="8"/>
  <c r="L168" i="8" s="1"/>
  <c r="N168" i="8" s="1"/>
  <c r="E168" i="8"/>
  <c r="D168" i="8"/>
  <c r="M167" i="8"/>
  <c r="H167" i="8"/>
  <c r="L167" i="8" s="1"/>
  <c r="N167" i="8" s="1"/>
  <c r="E167" i="8"/>
  <c r="D167" i="8"/>
  <c r="M166" i="8"/>
  <c r="H166" i="8"/>
  <c r="L166" i="8" s="1"/>
  <c r="N166" i="8" s="1"/>
  <c r="E166" i="8"/>
  <c r="D166" i="8"/>
  <c r="M165" i="8"/>
  <c r="H165" i="8"/>
  <c r="L165" i="8" s="1"/>
  <c r="N165" i="8" s="1"/>
  <c r="E165" i="8"/>
  <c r="D165" i="8"/>
  <c r="M164" i="8"/>
  <c r="H164" i="8"/>
  <c r="L164" i="8" s="1"/>
  <c r="N164" i="8" s="1"/>
  <c r="E164" i="8"/>
  <c r="D164" i="8"/>
  <c r="M163" i="8"/>
  <c r="H163" i="8"/>
  <c r="L163" i="8" s="1"/>
  <c r="N163" i="8" s="1"/>
  <c r="E163" i="8"/>
  <c r="D163" i="8"/>
  <c r="M162" i="8"/>
  <c r="H162" i="8"/>
  <c r="L162" i="8" s="1"/>
  <c r="N162" i="8" s="1"/>
  <c r="E162" i="8"/>
  <c r="D162" i="8"/>
  <c r="M161" i="8"/>
  <c r="H161" i="8"/>
  <c r="L161" i="8" s="1"/>
  <c r="N161" i="8" s="1"/>
  <c r="E161" i="8"/>
  <c r="D161" i="8"/>
  <c r="M160" i="8"/>
  <c r="H160" i="8"/>
  <c r="L160" i="8" s="1"/>
  <c r="N160" i="8" s="1"/>
  <c r="E160" i="8"/>
  <c r="D160" i="8"/>
  <c r="M159" i="8"/>
  <c r="H159" i="8"/>
  <c r="L159" i="8" s="1"/>
  <c r="N159" i="8" s="1"/>
  <c r="E159" i="8"/>
  <c r="D159" i="8"/>
  <c r="M158" i="8"/>
  <c r="H158" i="8"/>
  <c r="L158" i="8" s="1"/>
  <c r="N158" i="8" s="1"/>
  <c r="E158" i="8"/>
  <c r="D158" i="8"/>
  <c r="M157" i="8"/>
  <c r="H157" i="8"/>
  <c r="L157" i="8" s="1"/>
  <c r="N157" i="8" s="1"/>
  <c r="E157" i="8"/>
  <c r="D157" i="8"/>
  <c r="M156" i="8"/>
  <c r="H156" i="8"/>
  <c r="L156" i="8" s="1"/>
  <c r="N156" i="8" s="1"/>
  <c r="E156" i="8"/>
  <c r="D156" i="8"/>
  <c r="M155" i="8"/>
  <c r="H155" i="8"/>
  <c r="L155" i="8" s="1"/>
  <c r="N155" i="8" s="1"/>
  <c r="E155" i="8"/>
  <c r="D155" i="8"/>
  <c r="M154" i="8"/>
  <c r="H154" i="8"/>
  <c r="L154" i="8" s="1"/>
  <c r="N154" i="8" s="1"/>
  <c r="E154" i="8"/>
  <c r="D154" i="8"/>
  <c r="M153" i="8"/>
  <c r="H153" i="8"/>
  <c r="L153" i="8" s="1"/>
  <c r="N153" i="8" s="1"/>
  <c r="E153" i="8"/>
  <c r="D153" i="8"/>
  <c r="M152" i="8"/>
  <c r="H152" i="8"/>
  <c r="L152" i="8" s="1"/>
  <c r="N152" i="8" s="1"/>
  <c r="E152" i="8"/>
  <c r="D152" i="8"/>
  <c r="M151" i="8"/>
  <c r="H151" i="8"/>
  <c r="L151" i="8" s="1"/>
  <c r="N151" i="8" s="1"/>
  <c r="E151" i="8"/>
  <c r="D151" i="8"/>
  <c r="M150" i="8"/>
  <c r="H150" i="8"/>
  <c r="L150" i="8" s="1"/>
  <c r="N150" i="8" s="1"/>
  <c r="E150" i="8"/>
  <c r="D150" i="8"/>
  <c r="M149" i="8"/>
  <c r="H149" i="8"/>
  <c r="L149" i="8" s="1"/>
  <c r="N149" i="8" s="1"/>
  <c r="E149" i="8"/>
  <c r="D149" i="8"/>
  <c r="M148" i="8"/>
  <c r="H148" i="8"/>
  <c r="L148" i="8" s="1"/>
  <c r="N148" i="8" s="1"/>
  <c r="E148" i="8"/>
  <c r="D148" i="8"/>
  <c r="M147" i="8"/>
  <c r="H147" i="8"/>
  <c r="L147" i="8" s="1"/>
  <c r="N147" i="8" s="1"/>
  <c r="E147" i="8"/>
  <c r="D147" i="8"/>
  <c r="M146" i="8"/>
  <c r="H146" i="8"/>
  <c r="L146" i="8" s="1"/>
  <c r="N146" i="8" s="1"/>
  <c r="E146" i="8"/>
  <c r="D146" i="8"/>
  <c r="M145" i="8"/>
  <c r="H145" i="8"/>
  <c r="L145" i="8" s="1"/>
  <c r="N145" i="8" s="1"/>
  <c r="E145" i="8"/>
  <c r="D145" i="8"/>
  <c r="M144" i="8"/>
  <c r="H144" i="8"/>
  <c r="L144" i="8" s="1"/>
  <c r="N144" i="8" s="1"/>
  <c r="E144" i="8"/>
  <c r="D144" i="8"/>
  <c r="M143" i="8"/>
  <c r="H143" i="8"/>
  <c r="L143" i="8" s="1"/>
  <c r="N143" i="8" s="1"/>
  <c r="E143" i="8"/>
  <c r="D143" i="8"/>
  <c r="M142" i="8"/>
  <c r="H142" i="8"/>
  <c r="L142" i="8" s="1"/>
  <c r="N142" i="8" s="1"/>
  <c r="E142" i="8"/>
  <c r="D142" i="8"/>
  <c r="M141" i="8"/>
  <c r="H141" i="8"/>
  <c r="L141" i="8" s="1"/>
  <c r="N141" i="8" s="1"/>
  <c r="E141" i="8"/>
  <c r="D141" i="8"/>
  <c r="M140" i="8"/>
  <c r="H140" i="8"/>
  <c r="L140" i="8" s="1"/>
  <c r="N140" i="8" s="1"/>
  <c r="E140" i="8"/>
  <c r="D140" i="8"/>
  <c r="M139" i="8"/>
  <c r="H139" i="8"/>
  <c r="L139" i="8" s="1"/>
  <c r="N139" i="8" s="1"/>
  <c r="E139" i="8"/>
  <c r="D139" i="8"/>
  <c r="M138" i="8"/>
  <c r="H138" i="8"/>
  <c r="L138" i="8" s="1"/>
  <c r="N138" i="8" s="1"/>
  <c r="E138" i="8"/>
  <c r="D138" i="8"/>
  <c r="M137" i="8"/>
  <c r="H137" i="8"/>
  <c r="L137" i="8" s="1"/>
  <c r="N137" i="8" s="1"/>
  <c r="E137" i="8"/>
  <c r="D137" i="8"/>
  <c r="M136" i="8"/>
  <c r="H136" i="8"/>
  <c r="L136" i="8" s="1"/>
  <c r="N136" i="8" s="1"/>
  <c r="E136" i="8"/>
  <c r="D136" i="8"/>
  <c r="M135" i="8"/>
  <c r="H135" i="8"/>
  <c r="L135" i="8" s="1"/>
  <c r="N135" i="8" s="1"/>
  <c r="E135" i="8"/>
  <c r="D135" i="8"/>
  <c r="M134" i="8"/>
  <c r="H134" i="8"/>
  <c r="L134" i="8" s="1"/>
  <c r="N134" i="8" s="1"/>
  <c r="E134" i="8"/>
  <c r="D134" i="8"/>
  <c r="M133" i="8"/>
  <c r="H133" i="8"/>
  <c r="L133" i="8" s="1"/>
  <c r="N133" i="8" s="1"/>
  <c r="E133" i="8"/>
  <c r="D133" i="8"/>
  <c r="M132" i="8"/>
  <c r="H132" i="8"/>
  <c r="L132" i="8" s="1"/>
  <c r="N132" i="8" s="1"/>
  <c r="E132" i="8"/>
  <c r="D132" i="8"/>
  <c r="M131" i="8"/>
  <c r="H131" i="8"/>
  <c r="L131" i="8" s="1"/>
  <c r="N131" i="8" s="1"/>
  <c r="E131" i="8"/>
  <c r="D131" i="8"/>
  <c r="M130" i="8"/>
  <c r="H130" i="8"/>
  <c r="L130" i="8" s="1"/>
  <c r="N130" i="8" s="1"/>
  <c r="E130" i="8"/>
  <c r="D130" i="8"/>
  <c r="M129" i="8"/>
  <c r="H129" i="8"/>
  <c r="L129" i="8" s="1"/>
  <c r="N129" i="8" s="1"/>
  <c r="E129" i="8"/>
  <c r="D129" i="8"/>
  <c r="M128" i="8"/>
  <c r="H128" i="8"/>
  <c r="L128" i="8" s="1"/>
  <c r="N128" i="8" s="1"/>
  <c r="E128" i="8"/>
  <c r="D128" i="8"/>
  <c r="M127" i="8"/>
  <c r="H127" i="8"/>
  <c r="L127" i="8" s="1"/>
  <c r="N127" i="8" s="1"/>
  <c r="E127" i="8"/>
  <c r="D127" i="8"/>
  <c r="M126" i="8"/>
  <c r="H126" i="8"/>
  <c r="L126" i="8" s="1"/>
  <c r="N126" i="8" s="1"/>
  <c r="E126" i="8"/>
  <c r="D126" i="8"/>
  <c r="M125" i="8"/>
  <c r="H125" i="8"/>
  <c r="L125" i="8" s="1"/>
  <c r="N125" i="8" s="1"/>
  <c r="E125" i="8"/>
  <c r="D125" i="8"/>
  <c r="M124" i="8"/>
  <c r="H124" i="8"/>
  <c r="L124" i="8" s="1"/>
  <c r="N124" i="8" s="1"/>
  <c r="E124" i="8"/>
  <c r="D124" i="8"/>
  <c r="M123" i="8"/>
  <c r="H123" i="8"/>
  <c r="L123" i="8" s="1"/>
  <c r="N123" i="8" s="1"/>
  <c r="E123" i="8"/>
  <c r="D123" i="8"/>
  <c r="M122" i="8"/>
  <c r="H122" i="8"/>
  <c r="L122" i="8" s="1"/>
  <c r="N122" i="8" s="1"/>
  <c r="E122" i="8"/>
  <c r="D122" i="8"/>
  <c r="M121" i="8"/>
  <c r="H121" i="8"/>
  <c r="L121" i="8" s="1"/>
  <c r="N121" i="8" s="1"/>
  <c r="E121" i="8"/>
  <c r="D121" i="8"/>
  <c r="M120" i="8"/>
  <c r="H120" i="8"/>
  <c r="L120" i="8" s="1"/>
  <c r="N120" i="8" s="1"/>
  <c r="E120" i="8"/>
  <c r="D120" i="8"/>
  <c r="M119" i="8"/>
  <c r="H119" i="8"/>
  <c r="L119" i="8" s="1"/>
  <c r="N119" i="8" s="1"/>
  <c r="E119" i="8"/>
  <c r="D119" i="8"/>
  <c r="M118" i="8"/>
  <c r="H118" i="8"/>
  <c r="L118" i="8" s="1"/>
  <c r="N118" i="8" s="1"/>
  <c r="E118" i="8"/>
  <c r="D118" i="8"/>
  <c r="M117" i="8"/>
  <c r="H117" i="8"/>
  <c r="L117" i="8" s="1"/>
  <c r="N117" i="8" s="1"/>
  <c r="E117" i="8"/>
  <c r="D117" i="8"/>
  <c r="M116" i="8"/>
  <c r="H116" i="8"/>
  <c r="L116" i="8" s="1"/>
  <c r="N116" i="8" s="1"/>
  <c r="E116" i="8"/>
  <c r="D116" i="8"/>
  <c r="M115" i="8"/>
  <c r="H115" i="8"/>
  <c r="L115" i="8" s="1"/>
  <c r="N115" i="8" s="1"/>
  <c r="E115" i="8"/>
  <c r="D115" i="8"/>
  <c r="M114" i="8"/>
  <c r="H114" i="8"/>
  <c r="L114" i="8" s="1"/>
  <c r="N114" i="8" s="1"/>
  <c r="E114" i="8"/>
  <c r="D114" i="8"/>
  <c r="M113" i="8"/>
  <c r="H113" i="8"/>
  <c r="L113" i="8" s="1"/>
  <c r="N113" i="8" s="1"/>
  <c r="E113" i="8"/>
  <c r="D113" i="8"/>
  <c r="M112" i="8"/>
  <c r="H112" i="8"/>
  <c r="L112" i="8" s="1"/>
  <c r="N112" i="8" s="1"/>
  <c r="E112" i="8"/>
  <c r="D112" i="8"/>
  <c r="M111" i="8"/>
  <c r="H111" i="8"/>
  <c r="L111" i="8" s="1"/>
  <c r="N111" i="8" s="1"/>
  <c r="E111" i="8"/>
  <c r="D111" i="8"/>
  <c r="M110" i="8"/>
  <c r="H110" i="8"/>
  <c r="L110" i="8" s="1"/>
  <c r="N110" i="8" s="1"/>
  <c r="E110" i="8"/>
  <c r="D110" i="8"/>
  <c r="M109" i="8"/>
  <c r="H109" i="8"/>
  <c r="L109" i="8" s="1"/>
  <c r="N109" i="8" s="1"/>
  <c r="E109" i="8"/>
  <c r="D109" i="8"/>
  <c r="M108" i="8"/>
  <c r="H108" i="8"/>
  <c r="L108" i="8" s="1"/>
  <c r="N108" i="8" s="1"/>
  <c r="E108" i="8"/>
  <c r="D108" i="8"/>
  <c r="M107" i="8"/>
  <c r="H107" i="8"/>
  <c r="L107" i="8" s="1"/>
  <c r="N107" i="8" s="1"/>
  <c r="E107" i="8"/>
  <c r="D107" i="8"/>
  <c r="M106" i="8"/>
  <c r="H106" i="8"/>
  <c r="L106" i="8" s="1"/>
  <c r="N106" i="8" s="1"/>
  <c r="E106" i="8"/>
  <c r="D106" i="8"/>
  <c r="M105" i="8"/>
  <c r="H105" i="8"/>
  <c r="L105" i="8" s="1"/>
  <c r="N105" i="8" s="1"/>
  <c r="E105" i="8"/>
  <c r="D105" i="8"/>
  <c r="M104" i="8"/>
  <c r="H104" i="8"/>
  <c r="L104" i="8" s="1"/>
  <c r="N104" i="8" s="1"/>
  <c r="E104" i="8"/>
  <c r="D104" i="8"/>
  <c r="M103" i="8"/>
  <c r="H103" i="8"/>
  <c r="L103" i="8" s="1"/>
  <c r="N103" i="8" s="1"/>
  <c r="E103" i="8"/>
  <c r="D103" i="8"/>
  <c r="M102" i="8"/>
  <c r="H102" i="8"/>
  <c r="L102" i="8" s="1"/>
  <c r="N102" i="8" s="1"/>
  <c r="E102" i="8"/>
  <c r="D102" i="8"/>
  <c r="M101" i="8"/>
  <c r="H101" i="8"/>
  <c r="L101" i="8" s="1"/>
  <c r="N101" i="8" s="1"/>
  <c r="E101" i="8"/>
  <c r="D101" i="8"/>
  <c r="M100" i="8"/>
  <c r="H100" i="8"/>
  <c r="L100" i="8" s="1"/>
  <c r="N100" i="8" s="1"/>
  <c r="E100" i="8"/>
  <c r="D100" i="8"/>
  <c r="M99" i="8"/>
  <c r="H99" i="8"/>
  <c r="L99" i="8" s="1"/>
  <c r="N99" i="8" s="1"/>
  <c r="E99" i="8"/>
  <c r="D99" i="8"/>
  <c r="M98" i="8"/>
  <c r="H98" i="8"/>
  <c r="L98" i="8" s="1"/>
  <c r="N98" i="8" s="1"/>
  <c r="E98" i="8"/>
  <c r="D98" i="8"/>
  <c r="M97" i="8"/>
  <c r="H97" i="8"/>
  <c r="L97" i="8" s="1"/>
  <c r="N97" i="8" s="1"/>
  <c r="E97" i="8"/>
  <c r="D97" i="8"/>
  <c r="M96" i="8"/>
  <c r="H96" i="8"/>
  <c r="L96" i="8" s="1"/>
  <c r="N96" i="8" s="1"/>
  <c r="E96" i="8"/>
  <c r="D96" i="8"/>
  <c r="M95" i="8"/>
  <c r="H95" i="8"/>
  <c r="L95" i="8" s="1"/>
  <c r="N95" i="8" s="1"/>
  <c r="E95" i="8"/>
  <c r="D95" i="8"/>
  <c r="M94" i="8"/>
  <c r="H94" i="8"/>
  <c r="L94" i="8" s="1"/>
  <c r="N94" i="8" s="1"/>
  <c r="E94" i="8"/>
  <c r="D94" i="8"/>
  <c r="M93" i="8"/>
  <c r="H93" i="8"/>
  <c r="L93" i="8" s="1"/>
  <c r="N93" i="8" s="1"/>
  <c r="E93" i="8"/>
  <c r="D93" i="8"/>
  <c r="M92" i="8"/>
  <c r="H92" i="8"/>
  <c r="L92" i="8" s="1"/>
  <c r="N92" i="8" s="1"/>
  <c r="E92" i="8"/>
  <c r="D92" i="8"/>
  <c r="M91" i="8"/>
  <c r="H91" i="8"/>
  <c r="L91" i="8" s="1"/>
  <c r="N91" i="8" s="1"/>
  <c r="E91" i="8"/>
  <c r="D91" i="8"/>
  <c r="M90" i="8"/>
  <c r="H90" i="8"/>
  <c r="L90" i="8" s="1"/>
  <c r="N90" i="8" s="1"/>
  <c r="E90" i="8"/>
  <c r="D90" i="8"/>
  <c r="M89" i="8"/>
  <c r="H89" i="8"/>
  <c r="L89" i="8" s="1"/>
  <c r="N89" i="8" s="1"/>
  <c r="E89" i="8"/>
  <c r="D89" i="8"/>
  <c r="M88" i="8"/>
  <c r="H88" i="8"/>
  <c r="L88" i="8" s="1"/>
  <c r="N88" i="8" s="1"/>
  <c r="E88" i="8"/>
  <c r="D88" i="8"/>
  <c r="M87" i="8"/>
  <c r="H87" i="8"/>
  <c r="L87" i="8" s="1"/>
  <c r="N87" i="8" s="1"/>
  <c r="E87" i="8"/>
  <c r="D87" i="8"/>
  <c r="M86" i="8"/>
  <c r="H86" i="8"/>
  <c r="L86" i="8" s="1"/>
  <c r="N86" i="8" s="1"/>
  <c r="E86" i="8"/>
  <c r="D86" i="8"/>
  <c r="M85" i="8"/>
  <c r="H85" i="8"/>
  <c r="L85" i="8" s="1"/>
  <c r="N85" i="8" s="1"/>
  <c r="E85" i="8"/>
  <c r="D85" i="8"/>
  <c r="M84" i="8"/>
  <c r="H84" i="8"/>
  <c r="L84" i="8" s="1"/>
  <c r="N84" i="8" s="1"/>
  <c r="E84" i="8"/>
  <c r="D84" i="8"/>
  <c r="M83" i="8"/>
  <c r="H83" i="8"/>
  <c r="L83" i="8" s="1"/>
  <c r="N83" i="8" s="1"/>
  <c r="E83" i="8"/>
  <c r="D83" i="8"/>
  <c r="M82" i="8"/>
  <c r="H82" i="8"/>
  <c r="L82" i="8" s="1"/>
  <c r="N82" i="8" s="1"/>
  <c r="E82" i="8"/>
  <c r="D82" i="8"/>
  <c r="M81" i="8"/>
  <c r="H81" i="8"/>
  <c r="L81" i="8" s="1"/>
  <c r="N81" i="8" s="1"/>
  <c r="E81" i="8"/>
  <c r="D81" i="8"/>
  <c r="M80" i="8"/>
  <c r="H80" i="8"/>
  <c r="L80" i="8" s="1"/>
  <c r="N80" i="8" s="1"/>
  <c r="E80" i="8"/>
  <c r="D80" i="8"/>
  <c r="M79" i="8"/>
  <c r="H79" i="8"/>
  <c r="L79" i="8" s="1"/>
  <c r="N79" i="8" s="1"/>
  <c r="E79" i="8"/>
  <c r="D79" i="8"/>
  <c r="M78" i="8"/>
  <c r="H78" i="8"/>
  <c r="L78" i="8" s="1"/>
  <c r="N78" i="8" s="1"/>
  <c r="E78" i="8"/>
  <c r="D78" i="8"/>
  <c r="M77" i="8"/>
  <c r="H77" i="8"/>
  <c r="L77" i="8" s="1"/>
  <c r="N77" i="8" s="1"/>
  <c r="E77" i="8"/>
  <c r="D77" i="8"/>
  <c r="M76" i="8"/>
  <c r="H76" i="8"/>
  <c r="L76" i="8" s="1"/>
  <c r="N76" i="8" s="1"/>
  <c r="E76" i="8"/>
  <c r="D76" i="8"/>
  <c r="M75" i="8"/>
  <c r="H75" i="8"/>
  <c r="L75" i="8" s="1"/>
  <c r="N75" i="8" s="1"/>
  <c r="E75" i="8"/>
  <c r="D75" i="8"/>
  <c r="M74" i="8"/>
  <c r="H74" i="8"/>
  <c r="L74" i="8" s="1"/>
  <c r="N74" i="8" s="1"/>
  <c r="E74" i="8"/>
  <c r="D74" i="8"/>
  <c r="M73" i="8"/>
  <c r="H73" i="8"/>
  <c r="L73" i="8" s="1"/>
  <c r="N73" i="8" s="1"/>
  <c r="E73" i="8"/>
  <c r="D73" i="8"/>
  <c r="M72" i="8"/>
  <c r="H72" i="8"/>
  <c r="L72" i="8" s="1"/>
  <c r="N72" i="8" s="1"/>
  <c r="E72" i="8"/>
  <c r="D72" i="8"/>
  <c r="M71" i="8"/>
  <c r="H71" i="8"/>
  <c r="L71" i="8" s="1"/>
  <c r="N71" i="8" s="1"/>
  <c r="E71" i="8"/>
  <c r="D71" i="8"/>
  <c r="M70" i="8"/>
  <c r="H70" i="8"/>
  <c r="L70" i="8" s="1"/>
  <c r="N70" i="8" s="1"/>
  <c r="E70" i="8"/>
  <c r="D70" i="8"/>
  <c r="M69" i="8"/>
  <c r="H69" i="8"/>
  <c r="L69" i="8" s="1"/>
  <c r="N69" i="8" s="1"/>
  <c r="E69" i="8"/>
  <c r="D69" i="8"/>
  <c r="M68" i="8"/>
  <c r="H68" i="8"/>
  <c r="L68" i="8" s="1"/>
  <c r="N68" i="8" s="1"/>
  <c r="E68" i="8"/>
  <c r="D68" i="8"/>
  <c r="M67" i="8"/>
  <c r="H67" i="8"/>
  <c r="L67" i="8" s="1"/>
  <c r="N67" i="8" s="1"/>
  <c r="E67" i="8"/>
  <c r="D67" i="8"/>
  <c r="M66" i="8"/>
  <c r="H66" i="8"/>
  <c r="L66" i="8" s="1"/>
  <c r="N66" i="8" s="1"/>
  <c r="E66" i="8"/>
  <c r="D66" i="8"/>
  <c r="M65" i="8"/>
  <c r="H65" i="8"/>
  <c r="L65" i="8" s="1"/>
  <c r="N65" i="8" s="1"/>
  <c r="E65" i="8"/>
  <c r="D65" i="8"/>
  <c r="M64" i="8"/>
  <c r="H64" i="8"/>
  <c r="L64" i="8" s="1"/>
  <c r="N64" i="8" s="1"/>
  <c r="E64" i="8"/>
  <c r="D64" i="8"/>
  <c r="M63" i="8"/>
  <c r="H63" i="8"/>
  <c r="L63" i="8" s="1"/>
  <c r="N63" i="8" s="1"/>
  <c r="E63" i="8"/>
  <c r="D63" i="8"/>
  <c r="M62" i="8"/>
  <c r="H62" i="8"/>
  <c r="L62" i="8" s="1"/>
  <c r="N62" i="8" s="1"/>
  <c r="E62" i="8"/>
  <c r="D62" i="8"/>
  <c r="M61" i="8"/>
  <c r="H61" i="8"/>
  <c r="L61" i="8" s="1"/>
  <c r="N61" i="8" s="1"/>
  <c r="E61" i="8"/>
  <c r="D61" i="8"/>
  <c r="M60" i="8"/>
  <c r="H60" i="8"/>
  <c r="L60" i="8" s="1"/>
  <c r="N60" i="8" s="1"/>
  <c r="E60" i="8"/>
  <c r="D60" i="8"/>
  <c r="M59" i="8"/>
  <c r="H59" i="8"/>
  <c r="L59" i="8" s="1"/>
  <c r="N59" i="8" s="1"/>
  <c r="E59" i="8"/>
  <c r="D59" i="8"/>
  <c r="M58" i="8"/>
  <c r="H58" i="8"/>
  <c r="L58" i="8" s="1"/>
  <c r="N58" i="8" s="1"/>
  <c r="E58" i="8"/>
  <c r="D58" i="8"/>
  <c r="M57" i="8"/>
  <c r="H57" i="8"/>
  <c r="L57" i="8" s="1"/>
  <c r="N57" i="8" s="1"/>
  <c r="E57" i="8"/>
  <c r="D57" i="8"/>
  <c r="M56" i="8"/>
  <c r="H56" i="8"/>
  <c r="L56" i="8" s="1"/>
  <c r="N56" i="8" s="1"/>
  <c r="E56" i="8"/>
  <c r="D56" i="8"/>
  <c r="M55" i="8"/>
  <c r="H55" i="8"/>
  <c r="L55" i="8" s="1"/>
  <c r="N55" i="8" s="1"/>
  <c r="E55" i="8"/>
  <c r="D55" i="8"/>
  <c r="M54" i="8"/>
  <c r="H54" i="8"/>
  <c r="L54" i="8" s="1"/>
  <c r="N54" i="8" s="1"/>
  <c r="E54" i="8"/>
  <c r="D54" i="8"/>
  <c r="M53" i="8"/>
  <c r="H53" i="8"/>
  <c r="L53" i="8" s="1"/>
  <c r="N53" i="8" s="1"/>
  <c r="E53" i="8"/>
  <c r="D53" i="8"/>
  <c r="M52" i="8"/>
  <c r="H52" i="8"/>
  <c r="L52" i="8" s="1"/>
  <c r="N52" i="8" s="1"/>
  <c r="E52" i="8"/>
  <c r="D52" i="8"/>
  <c r="M51" i="8"/>
  <c r="H51" i="8"/>
  <c r="L51" i="8" s="1"/>
  <c r="N51" i="8" s="1"/>
  <c r="E51" i="8"/>
  <c r="D51" i="8"/>
  <c r="M50" i="8"/>
  <c r="H50" i="8"/>
  <c r="L50" i="8" s="1"/>
  <c r="N50" i="8" s="1"/>
  <c r="E50" i="8"/>
  <c r="D50" i="8"/>
  <c r="M49" i="8"/>
  <c r="H49" i="8"/>
  <c r="L49" i="8" s="1"/>
  <c r="N49" i="8" s="1"/>
  <c r="E49" i="8"/>
  <c r="D49" i="8"/>
  <c r="M48" i="8"/>
  <c r="H48" i="8"/>
  <c r="L48" i="8" s="1"/>
  <c r="N48" i="8" s="1"/>
  <c r="E48" i="8"/>
  <c r="D48" i="8"/>
  <c r="M47" i="8"/>
  <c r="H47" i="8"/>
  <c r="L47" i="8" s="1"/>
  <c r="N47" i="8" s="1"/>
  <c r="E47" i="8"/>
  <c r="D47" i="8"/>
  <c r="M46" i="8"/>
  <c r="H46" i="8"/>
  <c r="L46" i="8" s="1"/>
  <c r="N46" i="8" s="1"/>
  <c r="E46" i="8"/>
  <c r="D46" i="8"/>
  <c r="M45" i="8"/>
  <c r="H45" i="8"/>
  <c r="L45" i="8" s="1"/>
  <c r="N45" i="8" s="1"/>
  <c r="E45" i="8"/>
  <c r="D45" i="8"/>
  <c r="M44" i="8"/>
  <c r="H44" i="8"/>
  <c r="L44" i="8" s="1"/>
  <c r="N44" i="8" s="1"/>
  <c r="E44" i="8"/>
  <c r="D44" i="8"/>
  <c r="M43" i="8"/>
  <c r="H43" i="8"/>
  <c r="L43" i="8" s="1"/>
  <c r="N43" i="8" s="1"/>
  <c r="E43" i="8"/>
  <c r="D43" i="8"/>
  <c r="M42" i="8"/>
  <c r="H42" i="8"/>
  <c r="L42" i="8" s="1"/>
  <c r="N42" i="8" s="1"/>
  <c r="E42" i="8"/>
  <c r="D42" i="8"/>
  <c r="M41" i="8"/>
  <c r="H41" i="8"/>
  <c r="L41" i="8" s="1"/>
  <c r="N41" i="8" s="1"/>
  <c r="E41" i="8"/>
  <c r="D41" i="8"/>
  <c r="M40" i="8"/>
  <c r="H40" i="8"/>
  <c r="L40" i="8" s="1"/>
  <c r="N40" i="8" s="1"/>
  <c r="E40" i="8"/>
  <c r="D40" i="8"/>
  <c r="M39" i="8"/>
  <c r="H39" i="8"/>
  <c r="L39" i="8" s="1"/>
  <c r="N39" i="8" s="1"/>
  <c r="E39" i="8"/>
  <c r="D39" i="8"/>
  <c r="M38" i="8"/>
  <c r="H38" i="8"/>
  <c r="L38" i="8" s="1"/>
  <c r="N38" i="8" s="1"/>
  <c r="E38" i="8"/>
  <c r="D38" i="8"/>
  <c r="M37" i="8"/>
  <c r="H37" i="8"/>
  <c r="L37" i="8" s="1"/>
  <c r="N37" i="8" s="1"/>
  <c r="E37" i="8"/>
  <c r="D37" i="8"/>
  <c r="M36" i="8"/>
  <c r="H36" i="8"/>
  <c r="L36" i="8" s="1"/>
  <c r="N36" i="8" s="1"/>
  <c r="E36" i="8"/>
  <c r="D36" i="8"/>
  <c r="M35" i="8"/>
  <c r="H35" i="8"/>
  <c r="L35" i="8" s="1"/>
  <c r="N35" i="8" s="1"/>
  <c r="E35" i="8"/>
  <c r="D35" i="8"/>
  <c r="M34" i="8"/>
  <c r="H34" i="8"/>
  <c r="L34" i="8" s="1"/>
  <c r="N34" i="8" s="1"/>
  <c r="E34" i="8"/>
  <c r="D34" i="8"/>
  <c r="M33" i="8"/>
  <c r="H33" i="8"/>
  <c r="L33" i="8" s="1"/>
  <c r="N33" i="8" s="1"/>
  <c r="E33" i="8"/>
  <c r="D33" i="8"/>
  <c r="M32" i="8"/>
  <c r="H32" i="8"/>
  <c r="L32" i="8" s="1"/>
  <c r="N32" i="8" s="1"/>
  <c r="E32" i="8"/>
  <c r="D32" i="8"/>
  <c r="M31" i="8"/>
  <c r="H31" i="8"/>
  <c r="L31" i="8" s="1"/>
  <c r="N31" i="8" s="1"/>
  <c r="E31" i="8"/>
  <c r="D31" i="8"/>
  <c r="M30" i="8"/>
  <c r="H30" i="8"/>
  <c r="L30" i="8" s="1"/>
  <c r="N30" i="8" s="1"/>
  <c r="E30" i="8"/>
  <c r="D30" i="8"/>
  <c r="M29" i="8"/>
  <c r="H29" i="8"/>
  <c r="L29" i="8" s="1"/>
  <c r="N29" i="8" s="1"/>
  <c r="E29" i="8"/>
  <c r="D29" i="8"/>
  <c r="M28" i="8"/>
  <c r="H28" i="8"/>
  <c r="L28" i="8" s="1"/>
  <c r="N28" i="8" s="1"/>
  <c r="E28" i="8"/>
  <c r="D28" i="8"/>
  <c r="M27" i="8"/>
  <c r="H27" i="8"/>
  <c r="L27" i="8" s="1"/>
  <c r="N27" i="8" s="1"/>
  <c r="E27" i="8"/>
  <c r="D27" i="8"/>
  <c r="M26" i="8"/>
  <c r="H26" i="8"/>
  <c r="L26" i="8" s="1"/>
  <c r="N26" i="8" s="1"/>
  <c r="E26" i="8"/>
  <c r="D26" i="8"/>
  <c r="M25" i="8"/>
  <c r="H25" i="8"/>
  <c r="L25" i="8" s="1"/>
  <c r="N25" i="8" s="1"/>
  <c r="E25" i="8"/>
  <c r="D25" i="8"/>
  <c r="M24" i="8"/>
  <c r="H24" i="8"/>
  <c r="L24" i="8" s="1"/>
  <c r="N24" i="8" s="1"/>
  <c r="E24" i="8"/>
  <c r="D24" i="8"/>
  <c r="M23" i="8"/>
  <c r="H23" i="8"/>
  <c r="L23" i="8" s="1"/>
  <c r="N23" i="8" s="1"/>
  <c r="E23" i="8"/>
  <c r="D23" i="8"/>
  <c r="M22" i="8"/>
  <c r="H22" i="8"/>
  <c r="L22" i="8" s="1"/>
  <c r="N22" i="8" s="1"/>
  <c r="E22" i="8"/>
  <c r="D22" i="8"/>
  <c r="M21" i="8"/>
  <c r="H21" i="8"/>
  <c r="L21" i="8" s="1"/>
  <c r="N21" i="8" s="1"/>
  <c r="E21" i="8"/>
  <c r="D21" i="8"/>
  <c r="M20" i="8"/>
  <c r="H20" i="8"/>
  <c r="L20" i="8" s="1"/>
  <c r="N20" i="8" s="1"/>
  <c r="E20" i="8"/>
  <c r="D20" i="8"/>
  <c r="M19" i="8"/>
  <c r="H19" i="8"/>
  <c r="L19" i="8" s="1"/>
  <c r="N19" i="8" s="1"/>
  <c r="E19" i="8"/>
  <c r="D19" i="8"/>
  <c r="M18" i="8"/>
  <c r="H18" i="8"/>
  <c r="L18" i="8" s="1"/>
  <c r="N18" i="8" s="1"/>
  <c r="E18" i="8"/>
  <c r="D18" i="8"/>
  <c r="M17" i="8"/>
  <c r="H17" i="8"/>
  <c r="L17" i="8" s="1"/>
  <c r="N17" i="8" s="1"/>
  <c r="E17" i="8"/>
  <c r="D17" i="8"/>
  <c r="M16" i="8"/>
  <c r="H16" i="8"/>
  <c r="L16" i="8" s="1"/>
  <c r="N16" i="8" s="1"/>
  <c r="E16" i="8"/>
  <c r="D16" i="8"/>
  <c r="M15" i="8"/>
  <c r="H15" i="8"/>
  <c r="L15" i="8" s="1"/>
  <c r="N15" i="8" s="1"/>
  <c r="E15" i="8"/>
  <c r="D15" i="8"/>
  <c r="M14" i="8"/>
  <c r="H14" i="8"/>
  <c r="L14" i="8" s="1"/>
  <c r="N14" i="8" s="1"/>
  <c r="E14" i="8"/>
  <c r="D14" i="8"/>
  <c r="M13" i="8"/>
  <c r="H13" i="8"/>
  <c r="L13" i="8" s="1"/>
  <c r="N13" i="8" s="1"/>
  <c r="E13" i="8"/>
  <c r="D13" i="8"/>
  <c r="M12" i="8"/>
  <c r="H12" i="8"/>
  <c r="L12" i="8" s="1"/>
  <c r="N12" i="8" s="1"/>
  <c r="E12" i="8"/>
  <c r="D12" i="8"/>
  <c r="M11" i="8"/>
  <c r="H11" i="8"/>
  <c r="L11" i="8" s="1"/>
  <c r="N11" i="8" s="1"/>
  <c r="E11" i="8"/>
  <c r="D11" i="8"/>
  <c r="M10" i="8"/>
  <c r="H10" i="8"/>
  <c r="L10" i="8" s="1"/>
  <c r="N10" i="8" s="1"/>
  <c r="M9" i="8"/>
  <c r="H9" i="8"/>
  <c r="L9" i="8" s="1"/>
  <c r="N9" i="8" s="1"/>
  <c r="E9" i="8"/>
  <c r="D9" i="8"/>
  <c r="M8" i="8"/>
  <c r="H8" i="8"/>
  <c r="L8" i="8" s="1"/>
  <c r="N8" i="8" s="1"/>
  <c r="E8" i="8"/>
  <c r="D8" i="8"/>
  <c r="M7" i="8"/>
  <c r="H7" i="8"/>
  <c r="L7" i="8" s="1"/>
  <c r="N7" i="8" s="1"/>
  <c r="E7" i="8"/>
  <c r="D7" i="8"/>
  <c r="M6" i="8"/>
  <c r="H6" i="8"/>
  <c r="L6" i="8" s="1"/>
  <c r="N6" i="8" s="1"/>
  <c r="E6" i="8"/>
  <c r="D6" i="8"/>
  <c r="M5" i="8"/>
  <c r="H5" i="8"/>
  <c r="E5" i="8"/>
  <c r="D5" i="8"/>
  <c r="E504" i="7"/>
  <c r="D504" i="7"/>
  <c r="E503" i="7"/>
  <c r="D503" i="7"/>
  <c r="E502" i="7"/>
  <c r="D502" i="7"/>
  <c r="E501" i="7"/>
  <c r="D501" i="7"/>
  <c r="E500" i="7"/>
  <c r="D500" i="7"/>
  <c r="E499" i="7"/>
  <c r="D499" i="7"/>
  <c r="E498" i="7"/>
  <c r="D498" i="7"/>
  <c r="E497" i="7"/>
  <c r="D497" i="7"/>
  <c r="E496" i="7"/>
  <c r="D496" i="7"/>
  <c r="E495" i="7"/>
  <c r="D495" i="7"/>
  <c r="E494" i="7"/>
  <c r="D494" i="7"/>
  <c r="E493" i="7"/>
  <c r="D493" i="7"/>
  <c r="E492" i="7"/>
  <c r="D492" i="7"/>
  <c r="E491" i="7"/>
  <c r="D491" i="7"/>
  <c r="E490" i="7"/>
  <c r="D490" i="7"/>
  <c r="E489" i="7"/>
  <c r="D489" i="7"/>
  <c r="E488" i="7"/>
  <c r="D488" i="7"/>
  <c r="E487" i="7"/>
  <c r="D487" i="7"/>
  <c r="E486" i="7"/>
  <c r="D486" i="7"/>
  <c r="E485" i="7"/>
  <c r="D485" i="7"/>
  <c r="E484" i="7"/>
  <c r="D484" i="7"/>
  <c r="E483" i="7"/>
  <c r="D483" i="7"/>
  <c r="E482" i="7"/>
  <c r="D482" i="7"/>
  <c r="E481" i="7"/>
  <c r="D481" i="7"/>
  <c r="E480" i="7"/>
  <c r="D480" i="7"/>
  <c r="E479" i="7"/>
  <c r="D479" i="7"/>
  <c r="E478" i="7"/>
  <c r="D478" i="7"/>
  <c r="E477" i="7"/>
  <c r="D477" i="7"/>
  <c r="E476" i="7"/>
  <c r="D476" i="7"/>
  <c r="E475" i="7"/>
  <c r="D475" i="7"/>
  <c r="E474" i="7"/>
  <c r="D474" i="7"/>
  <c r="E473" i="7"/>
  <c r="D473" i="7"/>
  <c r="E472" i="7"/>
  <c r="D472" i="7"/>
  <c r="E471" i="7"/>
  <c r="D471" i="7"/>
  <c r="E470" i="7"/>
  <c r="D470" i="7"/>
  <c r="E469" i="7"/>
  <c r="D469" i="7"/>
  <c r="E468" i="7"/>
  <c r="D468" i="7"/>
  <c r="E467" i="7"/>
  <c r="D467" i="7"/>
  <c r="E466" i="7"/>
  <c r="D466" i="7"/>
  <c r="E465" i="7"/>
  <c r="D465" i="7"/>
  <c r="E464" i="7"/>
  <c r="D464" i="7"/>
  <c r="E463" i="7"/>
  <c r="D463" i="7"/>
  <c r="E462" i="7"/>
  <c r="D462" i="7"/>
  <c r="E461" i="7"/>
  <c r="D461" i="7"/>
  <c r="E460" i="7"/>
  <c r="D460" i="7"/>
  <c r="E459" i="7"/>
  <c r="D459" i="7"/>
  <c r="E458" i="7"/>
  <c r="D458" i="7"/>
  <c r="E457" i="7"/>
  <c r="D457" i="7"/>
  <c r="E456" i="7"/>
  <c r="D456" i="7"/>
  <c r="E455" i="7"/>
  <c r="D455" i="7"/>
  <c r="E454" i="7"/>
  <c r="D454" i="7"/>
  <c r="E453" i="7"/>
  <c r="D453" i="7"/>
  <c r="E452" i="7"/>
  <c r="D452" i="7"/>
  <c r="E451" i="7"/>
  <c r="D451" i="7"/>
  <c r="E450" i="7"/>
  <c r="D450" i="7"/>
  <c r="E449" i="7"/>
  <c r="D449" i="7"/>
  <c r="E448" i="7"/>
  <c r="D448" i="7"/>
  <c r="E447" i="7"/>
  <c r="D447" i="7"/>
  <c r="E446" i="7"/>
  <c r="D446" i="7"/>
  <c r="E445" i="7"/>
  <c r="D445" i="7"/>
  <c r="E444" i="7"/>
  <c r="D444" i="7"/>
  <c r="E443" i="7"/>
  <c r="D443" i="7"/>
  <c r="E442" i="7"/>
  <c r="D442" i="7"/>
  <c r="E441" i="7"/>
  <c r="D441" i="7"/>
  <c r="E440" i="7"/>
  <c r="D440" i="7"/>
  <c r="E439" i="7"/>
  <c r="D439" i="7"/>
  <c r="E438" i="7"/>
  <c r="D438" i="7"/>
  <c r="E437" i="7"/>
  <c r="D437" i="7"/>
  <c r="E436" i="7"/>
  <c r="D436" i="7"/>
  <c r="E435" i="7"/>
  <c r="D435" i="7"/>
  <c r="E434" i="7"/>
  <c r="D434" i="7"/>
  <c r="E433" i="7"/>
  <c r="D433" i="7"/>
  <c r="E432" i="7"/>
  <c r="D432" i="7"/>
  <c r="E431" i="7"/>
  <c r="D431" i="7"/>
  <c r="E430" i="7"/>
  <c r="D430" i="7"/>
  <c r="E429" i="7"/>
  <c r="D429" i="7"/>
  <c r="E428" i="7"/>
  <c r="D428" i="7"/>
  <c r="E427" i="7"/>
  <c r="D427" i="7"/>
  <c r="E426" i="7"/>
  <c r="D426" i="7"/>
  <c r="E425" i="7"/>
  <c r="D425" i="7"/>
  <c r="E424" i="7"/>
  <c r="D424" i="7"/>
  <c r="E423" i="7"/>
  <c r="D423" i="7"/>
  <c r="E422" i="7"/>
  <c r="D422" i="7"/>
  <c r="E421" i="7"/>
  <c r="D421" i="7"/>
  <c r="E420" i="7"/>
  <c r="D420" i="7"/>
  <c r="E419" i="7"/>
  <c r="D419" i="7"/>
  <c r="E418" i="7"/>
  <c r="D418" i="7"/>
  <c r="E417" i="7"/>
  <c r="D417" i="7"/>
  <c r="E416" i="7"/>
  <c r="D416" i="7"/>
  <c r="E415" i="7"/>
  <c r="D415" i="7"/>
  <c r="E414" i="7"/>
  <c r="D414" i="7"/>
  <c r="E413" i="7"/>
  <c r="D413" i="7"/>
  <c r="E412" i="7"/>
  <c r="D412" i="7"/>
  <c r="E411" i="7"/>
  <c r="D411" i="7"/>
  <c r="E410" i="7"/>
  <c r="D410" i="7"/>
  <c r="E409" i="7"/>
  <c r="D409" i="7"/>
  <c r="E408" i="7"/>
  <c r="D408" i="7"/>
  <c r="E407" i="7"/>
  <c r="D407" i="7"/>
  <c r="E406" i="7"/>
  <c r="D406" i="7"/>
  <c r="E405" i="7"/>
  <c r="D405" i="7"/>
  <c r="E404" i="7"/>
  <c r="D404" i="7"/>
  <c r="E403" i="7"/>
  <c r="D403" i="7"/>
  <c r="E402" i="7"/>
  <c r="D402" i="7"/>
  <c r="E401" i="7"/>
  <c r="D401" i="7"/>
  <c r="E400" i="7"/>
  <c r="D400" i="7"/>
  <c r="E399" i="7"/>
  <c r="D399" i="7"/>
  <c r="E398" i="7"/>
  <c r="D398" i="7"/>
  <c r="E397" i="7"/>
  <c r="D397" i="7"/>
  <c r="E396" i="7"/>
  <c r="D396" i="7"/>
  <c r="E395" i="7"/>
  <c r="D395" i="7"/>
  <c r="E394" i="7"/>
  <c r="D394" i="7"/>
  <c r="E393" i="7"/>
  <c r="D393" i="7"/>
  <c r="E392" i="7"/>
  <c r="D392" i="7"/>
  <c r="E391" i="7"/>
  <c r="D391" i="7"/>
  <c r="E390" i="7"/>
  <c r="D390" i="7"/>
  <c r="E389" i="7"/>
  <c r="D389" i="7"/>
  <c r="E388" i="7"/>
  <c r="D388" i="7"/>
  <c r="E387" i="7"/>
  <c r="D387" i="7"/>
  <c r="E386" i="7"/>
  <c r="D386" i="7"/>
  <c r="E385" i="7"/>
  <c r="D385" i="7"/>
  <c r="E384" i="7"/>
  <c r="D384" i="7"/>
  <c r="E383" i="7"/>
  <c r="D383" i="7"/>
  <c r="E382" i="7"/>
  <c r="D382" i="7"/>
  <c r="E381" i="7"/>
  <c r="D381" i="7"/>
  <c r="E380" i="7"/>
  <c r="D380" i="7"/>
  <c r="E379" i="7"/>
  <c r="D379" i="7"/>
  <c r="E378" i="7"/>
  <c r="D378" i="7"/>
  <c r="E377" i="7"/>
  <c r="D377" i="7"/>
  <c r="E376" i="7"/>
  <c r="D376" i="7"/>
  <c r="E375" i="7"/>
  <c r="D375" i="7"/>
  <c r="E374" i="7"/>
  <c r="D374" i="7"/>
  <c r="E373" i="7"/>
  <c r="D373" i="7"/>
  <c r="E372" i="7"/>
  <c r="D372" i="7"/>
  <c r="E371" i="7"/>
  <c r="D371" i="7"/>
  <c r="E370" i="7"/>
  <c r="D370" i="7"/>
  <c r="E369" i="7"/>
  <c r="D369" i="7"/>
  <c r="E368" i="7"/>
  <c r="D368" i="7"/>
  <c r="E367" i="7"/>
  <c r="D367" i="7"/>
  <c r="E366" i="7"/>
  <c r="D366" i="7"/>
  <c r="E365" i="7"/>
  <c r="D365" i="7"/>
  <c r="E364" i="7"/>
  <c r="D364" i="7"/>
  <c r="E363" i="7"/>
  <c r="D363" i="7"/>
  <c r="E362" i="7"/>
  <c r="D362" i="7"/>
  <c r="E361" i="7"/>
  <c r="D361" i="7"/>
  <c r="E360" i="7"/>
  <c r="D360" i="7"/>
  <c r="E359" i="7"/>
  <c r="D359" i="7"/>
  <c r="E358" i="7"/>
  <c r="D358" i="7"/>
  <c r="E357" i="7"/>
  <c r="D357" i="7"/>
  <c r="E356" i="7"/>
  <c r="D356" i="7"/>
  <c r="E355" i="7"/>
  <c r="D355" i="7"/>
  <c r="E354" i="7"/>
  <c r="D354" i="7"/>
  <c r="E353" i="7"/>
  <c r="D353" i="7"/>
  <c r="E352" i="7"/>
  <c r="D352" i="7"/>
  <c r="E351" i="7"/>
  <c r="D351" i="7"/>
  <c r="E350" i="7"/>
  <c r="D350" i="7"/>
  <c r="E349" i="7"/>
  <c r="D349" i="7"/>
  <c r="E348" i="7"/>
  <c r="D348" i="7"/>
  <c r="E347" i="7"/>
  <c r="D347" i="7"/>
  <c r="E346" i="7"/>
  <c r="D346" i="7"/>
  <c r="E345" i="7"/>
  <c r="D345" i="7"/>
  <c r="E344" i="7"/>
  <c r="D344" i="7"/>
  <c r="E343" i="7"/>
  <c r="D343" i="7"/>
  <c r="E342" i="7"/>
  <c r="D342" i="7"/>
  <c r="E341" i="7"/>
  <c r="D341" i="7"/>
  <c r="E340" i="7"/>
  <c r="D340" i="7"/>
  <c r="E339" i="7"/>
  <c r="D339" i="7"/>
  <c r="E338" i="7"/>
  <c r="D338" i="7"/>
  <c r="E337" i="7"/>
  <c r="D337" i="7"/>
  <c r="E336" i="7"/>
  <c r="D336" i="7"/>
  <c r="E335" i="7"/>
  <c r="D335" i="7"/>
  <c r="E334" i="7"/>
  <c r="D334" i="7"/>
  <c r="E333" i="7"/>
  <c r="D333" i="7"/>
  <c r="E332" i="7"/>
  <c r="D332" i="7"/>
  <c r="E331" i="7"/>
  <c r="D331" i="7"/>
  <c r="E330" i="7"/>
  <c r="D330" i="7"/>
  <c r="E329" i="7"/>
  <c r="D329" i="7"/>
  <c r="E328" i="7"/>
  <c r="D328" i="7"/>
  <c r="E327" i="7"/>
  <c r="D327" i="7"/>
  <c r="E326" i="7"/>
  <c r="D326" i="7"/>
  <c r="E325" i="7"/>
  <c r="D325" i="7"/>
  <c r="E324" i="7"/>
  <c r="D324" i="7"/>
  <c r="E323" i="7"/>
  <c r="D323" i="7"/>
  <c r="E322" i="7"/>
  <c r="D322" i="7"/>
  <c r="E321" i="7"/>
  <c r="D321" i="7"/>
  <c r="E320" i="7"/>
  <c r="D320" i="7"/>
  <c r="E319" i="7"/>
  <c r="D319" i="7"/>
  <c r="E318" i="7"/>
  <c r="D318" i="7"/>
  <c r="E317" i="7"/>
  <c r="D317" i="7"/>
  <c r="E316" i="7"/>
  <c r="D316" i="7"/>
  <c r="E315" i="7"/>
  <c r="D315" i="7"/>
  <c r="E314" i="7"/>
  <c r="D314" i="7"/>
  <c r="E313" i="7"/>
  <c r="D313" i="7"/>
  <c r="E312" i="7"/>
  <c r="D312" i="7"/>
  <c r="E311" i="7"/>
  <c r="D311" i="7"/>
  <c r="E310" i="7"/>
  <c r="D310" i="7"/>
  <c r="E309" i="7"/>
  <c r="D309" i="7"/>
  <c r="E308" i="7"/>
  <c r="D308" i="7"/>
  <c r="E307" i="7"/>
  <c r="D307" i="7"/>
  <c r="E306" i="7"/>
  <c r="D306" i="7"/>
  <c r="E305" i="7"/>
  <c r="D305" i="7"/>
  <c r="E304" i="7"/>
  <c r="D304" i="7"/>
  <c r="E303" i="7"/>
  <c r="D303" i="7"/>
  <c r="E302" i="7"/>
  <c r="D302" i="7"/>
  <c r="E301" i="7"/>
  <c r="D301" i="7"/>
  <c r="E300" i="7"/>
  <c r="D300" i="7"/>
  <c r="E299" i="7"/>
  <c r="D299" i="7"/>
  <c r="E298" i="7"/>
  <c r="D298" i="7"/>
  <c r="E297" i="7"/>
  <c r="D297" i="7"/>
  <c r="E296" i="7"/>
  <c r="D296" i="7"/>
  <c r="E295" i="7"/>
  <c r="D295" i="7"/>
  <c r="E294" i="7"/>
  <c r="D294" i="7"/>
  <c r="E293" i="7"/>
  <c r="D293" i="7"/>
  <c r="E292" i="7"/>
  <c r="D292" i="7"/>
  <c r="E291" i="7"/>
  <c r="D291" i="7"/>
  <c r="E290" i="7"/>
  <c r="D290" i="7"/>
  <c r="E289" i="7"/>
  <c r="D289" i="7"/>
  <c r="E288" i="7"/>
  <c r="D288" i="7"/>
  <c r="E287" i="7"/>
  <c r="D287" i="7"/>
  <c r="E286" i="7"/>
  <c r="D286" i="7"/>
  <c r="E285" i="7"/>
  <c r="D285" i="7"/>
  <c r="E284" i="7"/>
  <c r="D284" i="7"/>
  <c r="E283" i="7"/>
  <c r="D283" i="7"/>
  <c r="E282" i="7"/>
  <c r="D282" i="7"/>
  <c r="E281" i="7"/>
  <c r="D281" i="7"/>
  <c r="E280" i="7"/>
  <c r="D280" i="7"/>
  <c r="E279" i="7"/>
  <c r="D279" i="7"/>
  <c r="E278" i="7"/>
  <c r="D278" i="7"/>
  <c r="E277" i="7"/>
  <c r="D277" i="7"/>
  <c r="E276" i="7"/>
  <c r="D276" i="7"/>
  <c r="E275" i="7"/>
  <c r="D275" i="7"/>
  <c r="E274" i="7"/>
  <c r="D274" i="7"/>
  <c r="E273" i="7"/>
  <c r="D273" i="7"/>
  <c r="E272" i="7"/>
  <c r="D272" i="7"/>
  <c r="E271" i="7"/>
  <c r="D271" i="7"/>
  <c r="E270" i="7"/>
  <c r="D270" i="7"/>
  <c r="E269" i="7"/>
  <c r="D269" i="7"/>
  <c r="E268" i="7"/>
  <c r="D268" i="7"/>
  <c r="E267" i="7"/>
  <c r="D267" i="7"/>
  <c r="E266" i="7"/>
  <c r="D266" i="7"/>
  <c r="E265" i="7"/>
  <c r="D265" i="7"/>
  <c r="E264" i="7"/>
  <c r="D264" i="7"/>
  <c r="E263" i="7"/>
  <c r="D263" i="7"/>
  <c r="E262" i="7"/>
  <c r="D262" i="7"/>
  <c r="E261" i="7"/>
  <c r="D261" i="7"/>
  <c r="E260" i="7"/>
  <c r="D260" i="7"/>
  <c r="E259" i="7"/>
  <c r="D259" i="7"/>
  <c r="E258" i="7"/>
  <c r="D258" i="7"/>
  <c r="E257" i="7"/>
  <c r="D257" i="7"/>
  <c r="E256" i="7"/>
  <c r="D256" i="7"/>
  <c r="E255" i="7"/>
  <c r="D255" i="7"/>
  <c r="E254" i="7"/>
  <c r="D254" i="7"/>
  <c r="E253" i="7"/>
  <c r="D253" i="7"/>
  <c r="E252" i="7"/>
  <c r="D252" i="7"/>
  <c r="E251" i="7"/>
  <c r="D251" i="7"/>
  <c r="E250" i="7"/>
  <c r="D250" i="7"/>
  <c r="E249" i="7"/>
  <c r="D249" i="7"/>
  <c r="E248" i="7"/>
  <c r="D248" i="7"/>
  <c r="E247" i="7"/>
  <c r="D247" i="7"/>
  <c r="E246" i="7"/>
  <c r="D246" i="7"/>
  <c r="E245" i="7"/>
  <c r="D245" i="7"/>
  <c r="E244" i="7"/>
  <c r="D244" i="7"/>
  <c r="E243" i="7"/>
  <c r="D243" i="7"/>
  <c r="E242" i="7"/>
  <c r="D242" i="7"/>
  <c r="E241" i="7"/>
  <c r="D241" i="7"/>
  <c r="E240" i="7"/>
  <c r="D240" i="7"/>
  <c r="E239" i="7"/>
  <c r="D239" i="7"/>
  <c r="E238" i="7"/>
  <c r="D238" i="7"/>
  <c r="E237" i="7"/>
  <c r="D237" i="7"/>
  <c r="E236" i="7"/>
  <c r="D236" i="7"/>
  <c r="E235" i="7"/>
  <c r="D235" i="7"/>
  <c r="E234" i="7"/>
  <c r="D234" i="7"/>
  <c r="E233" i="7"/>
  <c r="D233" i="7"/>
  <c r="E232" i="7"/>
  <c r="D232" i="7"/>
  <c r="E231" i="7"/>
  <c r="D231" i="7"/>
  <c r="E230" i="7"/>
  <c r="D230" i="7"/>
  <c r="E229" i="7"/>
  <c r="D229" i="7"/>
  <c r="E228" i="7"/>
  <c r="D228" i="7"/>
  <c r="E227" i="7"/>
  <c r="D227" i="7"/>
  <c r="E226" i="7"/>
  <c r="D226" i="7"/>
  <c r="E225" i="7"/>
  <c r="D225" i="7"/>
  <c r="E224" i="7"/>
  <c r="D224" i="7"/>
  <c r="E223" i="7"/>
  <c r="D223" i="7"/>
  <c r="E222" i="7"/>
  <c r="D222" i="7"/>
  <c r="E221" i="7"/>
  <c r="D221" i="7"/>
  <c r="E220" i="7"/>
  <c r="D220" i="7"/>
  <c r="E219" i="7"/>
  <c r="D219" i="7"/>
  <c r="E218" i="7"/>
  <c r="D218" i="7"/>
  <c r="E217" i="7"/>
  <c r="D217" i="7"/>
  <c r="E216" i="7"/>
  <c r="D216" i="7"/>
  <c r="E215" i="7"/>
  <c r="D215" i="7"/>
  <c r="E214" i="7"/>
  <c r="D214" i="7"/>
  <c r="E213" i="7"/>
  <c r="D213" i="7"/>
  <c r="E212" i="7"/>
  <c r="D212" i="7"/>
  <c r="E211" i="7"/>
  <c r="D211" i="7"/>
  <c r="E210" i="7"/>
  <c r="D210" i="7"/>
  <c r="E209" i="7"/>
  <c r="D209" i="7"/>
  <c r="E208" i="7"/>
  <c r="D208" i="7"/>
  <c r="E207" i="7"/>
  <c r="D207" i="7"/>
  <c r="E206" i="7"/>
  <c r="D206" i="7"/>
  <c r="E205" i="7"/>
  <c r="D205" i="7"/>
  <c r="E204" i="7"/>
  <c r="D204" i="7"/>
  <c r="E203" i="7"/>
  <c r="D203" i="7"/>
  <c r="E202" i="7"/>
  <c r="D202" i="7"/>
  <c r="E201" i="7"/>
  <c r="D201" i="7"/>
  <c r="E200" i="7"/>
  <c r="D200" i="7"/>
  <c r="E199" i="7"/>
  <c r="D199" i="7"/>
  <c r="E198" i="7"/>
  <c r="D198" i="7"/>
  <c r="E197" i="7"/>
  <c r="D197" i="7"/>
  <c r="E196" i="7"/>
  <c r="D196" i="7"/>
  <c r="E195" i="7"/>
  <c r="D195" i="7"/>
  <c r="E194" i="7"/>
  <c r="D194" i="7"/>
  <c r="E193" i="7"/>
  <c r="D193" i="7"/>
  <c r="E192" i="7"/>
  <c r="D192" i="7"/>
  <c r="E191" i="7"/>
  <c r="D191" i="7"/>
  <c r="E190" i="7"/>
  <c r="D190" i="7"/>
  <c r="E189" i="7"/>
  <c r="D189" i="7"/>
  <c r="E188" i="7"/>
  <c r="D188" i="7"/>
  <c r="E187" i="7"/>
  <c r="D187" i="7"/>
  <c r="E186" i="7"/>
  <c r="D186" i="7"/>
  <c r="E185" i="7"/>
  <c r="D185" i="7"/>
  <c r="E184" i="7"/>
  <c r="D184" i="7"/>
  <c r="E183" i="7"/>
  <c r="D183" i="7"/>
  <c r="E182" i="7"/>
  <c r="D182" i="7"/>
  <c r="E181" i="7"/>
  <c r="D181" i="7"/>
  <c r="E180" i="7"/>
  <c r="D180" i="7"/>
  <c r="E179" i="7"/>
  <c r="D179" i="7"/>
  <c r="E178" i="7"/>
  <c r="D178" i="7"/>
  <c r="E177" i="7"/>
  <c r="D177" i="7"/>
  <c r="E176" i="7"/>
  <c r="D176" i="7"/>
  <c r="E175" i="7"/>
  <c r="D175" i="7"/>
  <c r="E174" i="7"/>
  <c r="D174" i="7"/>
  <c r="E173" i="7"/>
  <c r="D173" i="7"/>
  <c r="E172" i="7"/>
  <c r="D172" i="7"/>
  <c r="E171" i="7"/>
  <c r="D171" i="7"/>
  <c r="E170" i="7"/>
  <c r="D170" i="7"/>
  <c r="E169" i="7"/>
  <c r="D169" i="7"/>
  <c r="E168" i="7"/>
  <c r="D168" i="7"/>
  <c r="E167" i="7"/>
  <c r="D167" i="7"/>
  <c r="E166" i="7"/>
  <c r="D166" i="7"/>
  <c r="E165" i="7"/>
  <c r="D165" i="7"/>
  <c r="E164" i="7"/>
  <c r="D164" i="7"/>
  <c r="E163" i="7"/>
  <c r="D163" i="7"/>
  <c r="E162" i="7"/>
  <c r="D162" i="7"/>
  <c r="E161" i="7"/>
  <c r="D161" i="7"/>
  <c r="E160" i="7"/>
  <c r="D160" i="7"/>
  <c r="E159" i="7"/>
  <c r="D159" i="7"/>
  <c r="E158" i="7"/>
  <c r="D158" i="7"/>
  <c r="E157" i="7"/>
  <c r="D157" i="7"/>
  <c r="E156" i="7"/>
  <c r="D156" i="7"/>
  <c r="E155" i="7"/>
  <c r="D155" i="7"/>
  <c r="E154" i="7"/>
  <c r="D154" i="7"/>
  <c r="E153" i="7"/>
  <c r="D153" i="7"/>
  <c r="E152" i="7"/>
  <c r="D152" i="7"/>
  <c r="E151" i="7"/>
  <c r="D151" i="7"/>
  <c r="E150" i="7"/>
  <c r="D150" i="7"/>
  <c r="E149" i="7"/>
  <c r="D149" i="7"/>
  <c r="E148" i="7"/>
  <c r="D148" i="7"/>
  <c r="E147" i="7"/>
  <c r="D147" i="7"/>
  <c r="E146" i="7"/>
  <c r="D146" i="7"/>
  <c r="E145" i="7"/>
  <c r="D145" i="7"/>
  <c r="E144" i="7"/>
  <c r="D144" i="7"/>
  <c r="E143" i="7"/>
  <c r="D143" i="7"/>
  <c r="E142" i="7"/>
  <c r="D142" i="7"/>
  <c r="E141" i="7"/>
  <c r="D141" i="7"/>
  <c r="E140" i="7"/>
  <c r="D140" i="7"/>
  <c r="E139" i="7"/>
  <c r="D139" i="7"/>
  <c r="E138" i="7"/>
  <c r="D138" i="7"/>
  <c r="E137" i="7"/>
  <c r="D137" i="7"/>
  <c r="E136" i="7"/>
  <c r="D136" i="7"/>
  <c r="E135" i="7"/>
  <c r="D135" i="7"/>
  <c r="E134" i="7"/>
  <c r="D134" i="7"/>
  <c r="E133" i="7"/>
  <c r="D133" i="7"/>
  <c r="E132" i="7"/>
  <c r="D132" i="7"/>
  <c r="E131" i="7"/>
  <c r="D131" i="7"/>
  <c r="E130" i="7"/>
  <c r="D130" i="7"/>
  <c r="E129" i="7"/>
  <c r="D129" i="7"/>
  <c r="E128" i="7"/>
  <c r="D128" i="7"/>
  <c r="E127" i="7"/>
  <c r="D127" i="7"/>
  <c r="E126" i="7"/>
  <c r="D126" i="7"/>
  <c r="E125" i="7"/>
  <c r="D125" i="7"/>
  <c r="E124" i="7"/>
  <c r="D124" i="7"/>
  <c r="E123" i="7"/>
  <c r="D123" i="7"/>
  <c r="E122" i="7"/>
  <c r="D122" i="7"/>
  <c r="E121" i="7"/>
  <c r="D121" i="7"/>
  <c r="E120" i="7"/>
  <c r="D120" i="7"/>
  <c r="E119" i="7"/>
  <c r="D119" i="7"/>
  <c r="E118" i="7"/>
  <c r="D118" i="7"/>
  <c r="E117" i="7"/>
  <c r="D117" i="7"/>
  <c r="E116" i="7"/>
  <c r="D116" i="7"/>
  <c r="E115" i="7"/>
  <c r="D115" i="7"/>
  <c r="E114" i="7"/>
  <c r="D114" i="7"/>
  <c r="E113" i="7"/>
  <c r="D113" i="7"/>
  <c r="E112" i="7"/>
  <c r="D112" i="7"/>
  <c r="E111" i="7"/>
  <c r="D111" i="7"/>
  <c r="E110" i="7"/>
  <c r="D110" i="7"/>
  <c r="E109" i="7"/>
  <c r="D109" i="7"/>
  <c r="E108" i="7"/>
  <c r="D108" i="7"/>
  <c r="E107" i="7"/>
  <c r="D107" i="7"/>
  <c r="E106" i="7"/>
  <c r="D106" i="7"/>
  <c r="E105" i="7"/>
  <c r="D105" i="7"/>
  <c r="E104" i="7"/>
  <c r="D104" i="7"/>
  <c r="E103" i="7"/>
  <c r="D103" i="7"/>
  <c r="E102" i="7"/>
  <c r="D102" i="7"/>
  <c r="E101" i="7"/>
  <c r="D101" i="7"/>
  <c r="E100" i="7"/>
  <c r="D100" i="7"/>
  <c r="E99" i="7"/>
  <c r="D99" i="7"/>
  <c r="E98" i="7"/>
  <c r="D98" i="7"/>
  <c r="E97" i="7"/>
  <c r="D97" i="7"/>
  <c r="E96" i="7"/>
  <c r="D96" i="7"/>
  <c r="E95" i="7"/>
  <c r="D95" i="7"/>
  <c r="E94" i="7"/>
  <c r="D94" i="7"/>
  <c r="E93" i="7"/>
  <c r="D93" i="7"/>
  <c r="E92" i="7"/>
  <c r="D92" i="7"/>
  <c r="E91" i="7"/>
  <c r="D91" i="7"/>
  <c r="E90" i="7"/>
  <c r="D90" i="7"/>
  <c r="E89" i="7"/>
  <c r="D89" i="7"/>
  <c r="E88" i="7"/>
  <c r="D88" i="7"/>
  <c r="E87" i="7"/>
  <c r="D87" i="7"/>
  <c r="E86" i="7"/>
  <c r="D86" i="7"/>
  <c r="E85" i="7"/>
  <c r="D85" i="7"/>
  <c r="E84" i="7"/>
  <c r="D84" i="7"/>
  <c r="E83" i="7"/>
  <c r="D83" i="7"/>
  <c r="E82" i="7"/>
  <c r="D82" i="7"/>
  <c r="E81" i="7"/>
  <c r="D81" i="7"/>
  <c r="E80" i="7"/>
  <c r="D80" i="7"/>
  <c r="E79" i="7"/>
  <c r="D79" i="7"/>
  <c r="E78" i="7"/>
  <c r="D78" i="7"/>
  <c r="E77" i="7"/>
  <c r="D77" i="7"/>
  <c r="E76" i="7"/>
  <c r="D76" i="7"/>
  <c r="E75" i="7"/>
  <c r="D75" i="7"/>
  <c r="E74" i="7"/>
  <c r="D74" i="7"/>
  <c r="E73" i="7"/>
  <c r="D73" i="7"/>
  <c r="E72" i="7"/>
  <c r="D72" i="7"/>
  <c r="E71" i="7"/>
  <c r="D71" i="7"/>
  <c r="E70" i="7"/>
  <c r="D70" i="7"/>
  <c r="E69" i="7"/>
  <c r="D69" i="7"/>
  <c r="E68" i="7"/>
  <c r="D68" i="7"/>
  <c r="E67" i="7"/>
  <c r="D67" i="7"/>
  <c r="E66" i="7"/>
  <c r="D66" i="7"/>
  <c r="E65" i="7"/>
  <c r="D65" i="7"/>
  <c r="E64" i="7"/>
  <c r="D64" i="7"/>
  <c r="E63" i="7"/>
  <c r="D63" i="7"/>
  <c r="E62" i="7"/>
  <c r="D62" i="7"/>
  <c r="E61" i="7"/>
  <c r="D61" i="7"/>
  <c r="E60" i="7"/>
  <c r="D60" i="7"/>
  <c r="E59" i="7"/>
  <c r="D59" i="7"/>
  <c r="E58" i="7"/>
  <c r="D58" i="7"/>
  <c r="E57" i="7"/>
  <c r="D57" i="7"/>
  <c r="E56" i="7"/>
  <c r="D56" i="7"/>
  <c r="E55" i="7"/>
  <c r="D55" i="7"/>
  <c r="E54" i="7"/>
  <c r="D54" i="7"/>
  <c r="E53" i="7"/>
  <c r="D53" i="7"/>
  <c r="E52" i="7"/>
  <c r="D52" i="7"/>
  <c r="E51" i="7"/>
  <c r="D51" i="7"/>
  <c r="E50" i="7"/>
  <c r="D50" i="7"/>
  <c r="E49" i="7"/>
  <c r="D49" i="7"/>
  <c r="E48" i="7"/>
  <c r="D48" i="7"/>
  <c r="E47" i="7"/>
  <c r="D47" i="7"/>
  <c r="E46" i="7"/>
  <c r="D46" i="7"/>
  <c r="E45" i="7"/>
  <c r="D45" i="7"/>
  <c r="E44" i="7"/>
  <c r="D44" i="7"/>
  <c r="E43" i="7"/>
  <c r="D43" i="7"/>
  <c r="E42" i="7"/>
  <c r="D42" i="7"/>
  <c r="E41" i="7"/>
  <c r="D41" i="7"/>
  <c r="E40" i="7"/>
  <c r="D40" i="7"/>
  <c r="E39" i="7"/>
  <c r="D39" i="7"/>
  <c r="E38" i="7"/>
  <c r="D38" i="7"/>
  <c r="E37" i="7"/>
  <c r="D37" i="7"/>
  <c r="E36" i="7"/>
  <c r="D36" i="7"/>
  <c r="E35" i="7"/>
  <c r="D35" i="7"/>
  <c r="E34" i="7"/>
  <c r="D34" i="7"/>
  <c r="E33" i="7"/>
  <c r="D33" i="7"/>
  <c r="E32" i="7"/>
  <c r="D32" i="7"/>
  <c r="E31" i="7"/>
  <c r="D31" i="7"/>
  <c r="E30" i="7"/>
  <c r="D30" i="7"/>
  <c r="E29" i="7"/>
  <c r="D29" i="7"/>
  <c r="E28" i="7"/>
  <c r="D28" i="7"/>
  <c r="E27" i="7"/>
  <c r="D27" i="7"/>
  <c r="E26" i="7"/>
  <c r="D26" i="7"/>
  <c r="E25" i="7"/>
  <c r="D25" i="7"/>
  <c r="E24" i="7"/>
  <c r="D24" i="7"/>
  <c r="E23" i="7"/>
  <c r="D23" i="7"/>
  <c r="E22" i="7"/>
  <c r="D22" i="7"/>
  <c r="E21" i="7"/>
  <c r="D21" i="7"/>
  <c r="E20" i="7"/>
  <c r="D20" i="7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9" i="7"/>
  <c r="D9" i="7"/>
  <c r="E8" i="7"/>
  <c r="D8" i="7"/>
  <c r="E7" i="7"/>
  <c r="D7" i="7"/>
  <c r="E6" i="7"/>
  <c r="D6" i="7"/>
  <c r="E5" i="7"/>
  <c r="D5" i="7"/>
  <c r="N304" i="6"/>
  <c r="K304" i="6"/>
  <c r="D304" i="6"/>
  <c r="C304" i="6"/>
  <c r="N303" i="6"/>
  <c r="K303" i="6"/>
  <c r="D303" i="6"/>
  <c r="C303" i="6"/>
  <c r="N302" i="6"/>
  <c r="K302" i="6"/>
  <c r="D302" i="6"/>
  <c r="C302" i="6"/>
  <c r="N301" i="6"/>
  <c r="K301" i="6"/>
  <c r="D301" i="6"/>
  <c r="C301" i="6"/>
  <c r="N300" i="6"/>
  <c r="K300" i="6"/>
  <c r="D300" i="6"/>
  <c r="C300" i="6"/>
  <c r="N299" i="6"/>
  <c r="K299" i="6"/>
  <c r="D299" i="6"/>
  <c r="C299" i="6"/>
  <c r="N298" i="6"/>
  <c r="K298" i="6"/>
  <c r="D298" i="6"/>
  <c r="C298" i="6"/>
  <c r="N297" i="6"/>
  <c r="K297" i="6"/>
  <c r="D297" i="6"/>
  <c r="C297" i="6"/>
  <c r="N296" i="6"/>
  <c r="K296" i="6"/>
  <c r="D296" i="6"/>
  <c r="C296" i="6"/>
  <c r="N295" i="6"/>
  <c r="K295" i="6"/>
  <c r="D295" i="6"/>
  <c r="C295" i="6"/>
  <c r="N294" i="6"/>
  <c r="K294" i="6"/>
  <c r="D294" i="6"/>
  <c r="C294" i="6"/>
  <c r="N293" i="6"/>
  <c r="K293" i="6"/>
  <c r="D293" i="6"/>
  <c r="C293" i="6"/>
  <c r="N292" i="6"/>
  <c r="K292" i="6"/>
  <c r="D292" i="6"/>
  <c r="C292" i="6"/>
  <c r="N291" i="6"/>
  <c r="K291" i="6"/>
  <c r="D291" i="6"/>
  <c r="C291" i="6"/>
  <c r="N290" i="6"/>
  <c r="K290" i="6"/>
  <c r="D290" i="6"/>
  <c r="C290" i="6"/>
  <c r="N289" i="6"/>
  <c r="K289" i="6"/>
  <c r="D289" i="6"/>
  <c r="C289" i="6"/>
  <c r="N288" i="6"/>
  <c r="K288" i="6"/>
  <c r="D288" i="6"/>
  <c r="C288" i="6"/>
  <c r="N287" i="6"/>
  <c r="K287" i="6"/>
  <c r="D287" i="6"/>
  <c r="C287" i="6"/>
  <c r="N286" i="6"/>
  <c r="K286" i="6"/>
  <c r="D286" i="6"/>
  <c r="C286" i="6"/>
  <c r="N285" i="6"/>
  <c r="K285" i="6"/>
  <c r="D285" i="6"/>
  <c r="C285" i="6"/>
  <c r="N284" i="6"/>
  <c r="K284" i="6"/>
  <c r="D284" i="6"/>
  <c r="C284" i="6"/>
  <c r="N283" i="6"/>
  <c r="K283" i="6"/>
  <c r="D283" i="6"/>
  <c r="C283" i="6"/>
  <c r="N282" i="6"/>
  <c r="K282" i="6"/>
  <c r="D282" i="6"/>
  <c r="C282" i="6"/>
  <c r="N281" i="6"/>
  <c r="K281" i="6"/>
  <c r="D281" i="6"/>
  <c r="C281" i="6"/>
  <c r="N280" i="6"/>
  <c r="K280" i="6"/>
  <c r="D280" i="6"/>
  <c r="C280" i="6"/>
  <c r="N279" i="6"/>
  <c r="K279" i="6"/>
  <c r="D279" i="6"/>
  <c r="C279" i="6"/>
  <c r="N278" i="6"/>
  <c r="K278" i="6"/>
  <c r="D278" i="6"/>
  <c r="C278" i="6"/>
  <c r="N277" i="6"/>
  <c r="K277" i="6"/>
  <c r="D277" i="6"/>
  <c r="C277" i="6"/>
  <c r="N276" i="6"/>
  <c r="K276" i="6"/>
  <c r="D276" i="6"/>
  <c r="C276" i="6"/>
  <c r="N275" i="6"/>
  <c r="K275" i="6"/>
  <c r="D275" i="6"/>
  <c r="C275" i="6"/>
  <c r="N274" i="6"/>
  <c r="K274" i="6"/>
  <c r="D274" i="6"/>
  <c r="C274" i="6"/>
  <c r="N273" i="6"/>
  <c r="K273" i="6"/>
  <c r="D273" i="6"/>
  <c r="C273" i="6"/>
  <c r="N272" i="6"/>
  <c r="K272" i="6"/>
  <c r="D272" i="6"/>
  <c r="C272" i="6"/>
  <c r="N271" i="6"/>
  <c r="K271" i="6"/>
  <c r="D271" i="6"/>
  <c r="C271" i="6"/>
  <c r="N270" i="6"/>
  <c r="K270" i="6"/>
  <c r="D270" i="6"/>
  <c r="C270" i="6"/>
  <c r="N269" i="6"/>
  <c r="K269" i="6"/>
  <c r="D269" i="6"/>
  <c r="C269" i="6"/>
  <c r="N268" i="6"/>
  <c r="K268" i="6"/>
  <c r="D268" i="6"/>
  <c r="C268" i="6"/>
  <c r="N267" i="6"/>
  <c r="K267" i="6"/>
  <c r="D267" i="6"/>
  <c r="C267" i="6"/>
  <c r="N266" i="6"/>
  <c r="K266" i="6"/>
  <c r="D266" i="6"/>
  <c r="C266" i="6"/>
  <c r="N265" i="6"/>
  <c r="K265" i="6"/>
  <c r="D265" i="6"/>
  <c r="C265" i="6"/>
  <c r="N264" i="6"/>
  <c r="K264" i="6"/>
  <c r="D264" i="6"/>
  <c r="C264" i="6"/>
  <c r="N263" i="6"/>
  <c r="K263" i="6"/>
  <c r="D263" i="6"/>
  <c r="C263" i="6"/>
  <c r="N262" i="6"/>
  <c r="K262" i="6"/>
  <c r="D262" i="6"/>
  <c r="C262" i="6"/>
  <c r="N261" i="6"/>
  <c r="K261" i="6"/>
  <c r="D261" i="6"/>
  <c r="C261" i="6"/>
  <c r="N260" i="6"/>
  <c r="K260" i="6"/>
  <c r="D260" i="6"/>
  <c r="C260" i="6"/>
  <c r="N259" i="6"/>
  <c r="K259" i="6"/>
  <c r="D259" i="6"/>
  <c r="C259" i="6"/>
  <c r="N258" i="6"/>
  <c r="K258" i="6"/>
  <c r="D258" i="6"/>
  <c r="C258" i="6"/>
  <c r="N257" i="6"/>
  <c r="K257" i="6"/>
  <c r="D257" i="6"/>
  <c r="C257" i="6"/>
  <c r="N256" i="6"/>
  <c r="K256" i="6"/>
  <c r="D256" i="6"/>
  <c r="C256" i="6"/>
  <c r="N255" i="6"/>
  <c r="K255" i="6"/>
  <c r="D255" i="6"/>
  <c r="C255" i="6"/>
  <c r="N254" i="6"/>
  <c r="K254" i="6"/>
  <c r="D254" i="6"/>
  <c r="C254" i="6"/>
  <c r="N253" i="6"/>
  <c r="K253" i="6"/>
  <c r="D253" i="6"/>
  <c r="C253" i="6"/>
  <c r="N252" i="6"/>
  <c r="K252" i="6"/>
  <c r="D252" i="6"/>
  <c r="C252" i="6"/>
  <c r="N251" i="6"/>
  <c r="K251" i="6"/>
  <c r="D251" i="6"/>
  <c r="C251" i="6"/>
  <c r="N250" i="6"/>
  <c r="K250" i="6"/>
  <c r="D250" i="6"/>
  <c r="C250" i="6"/>
  <c r="N249" i="6"/>
  <c r="K249" i="6"/>
  <c r="D249" i="6"/>
  <c r="C249" i="6"/>
  <c r="N248" i="6"/>
  <c r="K248" i="6"/>
  <c r="D248" i="6"/>
  <c r="C248" i="6"/>
  <c r="N247" i="6"/>
  <c r="K247" i="6"/>
  <c r="D247" i="6"/>
  <c r="C247" i="6"/>
  <c r="N246" i="6"/>
  <c r="K246" i="6"/>
  <c r="D246" i="6"/>
  <c r="C246" i="6"/>
  <c r="N245" i="6"/>
  <c r="K245" i="6"/>
  <c r="D245" i="6"/>
  <c r="C245" i="6"/>
  <c r="N244" i="6"/>
  <c r="K244" i="6"/>
  <c r="D244" i="6"/>
  <c r="C244" i="6"/>
  <c r="N243" i="6"/>
  <c r="K243" i="6"/>
  <c r="D243" i="6"/>
  <c r="C243" i="6"/>
  <c r="N242" i="6"/>
  <c r="K242" i="6"/>
  <c r="D242" i="6"/>
  <c r="C242" i="6"/>
  <c r="N241" i="6"/>
  <c r="K241" i="6"/>
  <c r="D241" i="6"/>
  <c r="C241" i="6"/>
  <c r="N240" i="6"/>
  <c r="K240" i="6"/>
  <c r="D240" i="6"/>
  <c r="C240" i="6"/>
  <c r="N239" i="6"/>
  <c r="K239" i="6"/>
  <c r="D239" i="6"/>
  <c r="C239" i="6"/>
  <c r="N238" i="6"/>
  <c r="K238" i="6"/>
  <c r="D238" i="6"/>
  <c r="C238" i="6"/>
  <c r="N237" i="6"/>
  <c r="K237" i="6"/>
  <c r="D237" i="6"/>
  <c r="C237" i="6"/>
  <c r="N236" i="6"/>
  <c r="K236" i="6"/>
  <c r="D236" i="6"/>
  <c r="C236" i="6"/>
  <c r="N235" i="6"/>
  <c r="K235" i="6"/>
  <c r="D235" i="6"/>
  <c r="C235" i="6"/>
  <c r="N234" i="6"/>
  <c r="K234" i="6"/>
  <c r="D234" i="6"/>
  <c r="C234" i="6"/>
  <c r="N233" i="6"/>
  <c r="K233" i="6"/>
  <c r="D233" i="6"/>
  <c r="C233" i="6"/>
  <c r="N232" i="6"/>
  <c r="K232" i="6"/>
  <c r="D232" i="6"/>
  <c r="C232" i="6"/>
  <c r="N231" i="6"/>
  <c r="K231" i="6"/>
  <c r="D231" i="6"/>
  <c r="C231" i="6"/>
  <c r="N230" i="6"/>
  <c r="K230" i="6"/>
  <c r="D230" i="6"/>
  <c r="C230" i="6"/>
  <c r="N229" i="6"/>
  <c r="K229" i="6"/>
  <c r="D229" i="6"/>
  <c r="C229" i="6"/>
  <c r="N228" i="6"/>
  <c r="K228" i="6"/>
  <c r="D228" i="6"/>
  <c r="C228" i="6"/>
  <c r="N227" i="6"/>
  <c r="K227" i="6"/>
  <c r="D227" i="6"/>
  <c r="C227" i="6"/>
  <c r="N226" i="6"/>
  <c r="K226" i="6"/>
  <c r="D226" i="6"/>
  <c r="C226" i="6"/>
  <c r="N225" i="6"/>
  <c r="K225" i="6"/>
  <c r="D225" i="6"/>
  <c r="C225" i="6"/>
  <c r="N224" i="6"/>
  <c r="K224" i="6"/>
  <c r="D224" i="6"/>
  <c r="C224" i="6"/>
  <c r="N223" i="6"/>
  <c r="K223" i="6"/>
  <c r="D223" i="6"/>
  <c r="C223" i="6"/>
  <c r="N222" i="6"/>
  <c r="K222" i="6"/>
  <c r="D222" i="6"/>
  <c r="C222" i="6"/>
  <c r="N221" i="6"/>
  <c r="K221" i="6"/>
  <c r="D221" i="6"/>
  <c r="C221" i="6"/>
  <c r="N220" i="6"/>
  <c r="K220" i="6"/>
  <c r="D220" i="6"/>
  <c r="C220" i="6"/>
  <c r="N219" i="6"/>
  <c r="K219" i="6"/>
  <c r="D219" i="6"/>
  <c r="C219" i="6"/>
  <c r="N218" i="6"/>
  <c r="K218" i="6"/>
  <c r="D218" i="6"/>
  <c r="C218" i="6"/>
  <c r="N217" i="6"/>
  <c r="K217" i="6"/>
  <c r="D217" i="6"/>
  <c r="C217" i="6"/>
  <c r="N216" i="6"/>
  <c r="K216" i="6"/>
  <c r="D216" i="6"/>
  <c r="C216" i="6"/>
  <c r="N215" i="6"/>
  <c r="K215" i="6"/>
  <c r="D215" i="6"/>
  <c r="C215" i="6"/>
  <c r="N214" i="6"/>
  <c r="K214" i="6"/>
  <c r="D214" i="6"/>
  <c r="C214" i="6"/>
  <c r="N213" i="6"/>
  <c r="K213" i="6"/>
  <c r="D213" i="6"/>
  <c r="C213" i="6"/>
  <c r="N212" i="6"/>
  <c r="K212" i="6"/>
  <c r="D212" i="6"/>
  <c r="C212" i="6"/>
  <c r="N211" i="6"/>
  <c r="K211" i="6"/>
  <c r="D211" i="6"/>
  <c r="C211" i="6"/>
  <c r="N210" i="6"/>
  <c r="K210" i="6"/>
  <c r="D210" i="6"/>
  <c r="C210" i="6"/>
  <c r="N209" i="6"/>
  <c r="K209" i="6"/>
  <c r="D209" i="6"/>
  <c r="C209" i="6"/>
  <c r="N208" i="6"/>
  <c r="K208" i="6"/>
  <c r="D208" i="6"/>
  <c r="C208" i="6"/>
  <c r="N207" i="6"/>
  <c r="K207" i="6"/>
  <c r="D207" i="6"/>
  <c r="C207" i="6"/>
  <c r="N206" i="6"/>
  <c r="K206" i="6"/>
  <c r="D206" i="6"/>
  <c r="C206" i="6"/>
  <c r="N205" i="6"/>
  <c r="K205" i="6"/>
  <c r="D205" i="6"/>
  <c r="C205" i="6"/>
  <c r="N204" i="6"/>
  <c r="K204" i="6"/>
  <c r="D204" i="6"/>
  <c r="C204" i="6"/>
  <c r="N203" i="6"/>
  <c r="K203" i="6"/>
  <c r="D203" i="6"/>
  <c r="C203" i="6"/>
  <c r="N202" i="6"/>
  <c r="K202" i="6"/>
  <c r="D202" i="6"/>
  <c r="C202" i="6"/>
  <c r="N201" i="6"/>
  <c r="K201" i="6"/>
  <c r="D201" i="6"/>
  <c r="C201" i="6"/>
  <c r="N200" i="6"/>
  <c r="K200" i="6"/>
  <c r="D200" i="6"/>
  <c r="C200" i="6"/>
  <c r="N199" i="6"/>
  <c r="K199" i="6"/>
  <c r="D199" i="6"/>
  <c r="C199" i="6"/>
  <c r="N198" i="6"/>
  <c r="K198" i="6"/>
  <c r="D198" i="6"/>
  <c r="C198" i="6"/>
  <c r="N197" i="6"/>
  <c r="K197" i="6"/>
  <c r="D197" i="6"/>
  <c r="C197" i="6"/>
  <c r="N196" i="6"/>
  <c r="K196" i="6"/>
  <c r="D196" i="6"/>
  <c r="C196" i="6"/>
  <c r="N195" i="6"/>
  <c r="K195" i="6"/>
  <c r="D195" i="6"/>
  <c r="C195" i="6"/>
  <c r="N194" i="6"/>
  <c r="K194" i="6"/>
  <c r="D194" i="6"/>
  <c r="C194" i="6"/>
  <c r="N193" i="6"/>
  <c r="K193" i="6"/>
  <c r="D193" i="6"/>
  <c r="C193" i="6"/>
  <c r="N192" i="6"/>
  <c r="K192" i="6"/>
  <c r="D192" i="6"/>
  <c r="C192" i="6"/>
  <c r="N191" i="6"/>
  <c r="K191" i="6"/>
  <c r="D191" i="6"/>
  <c r="C191" i="6"/>
  <c r="N190" i="6"/>
  <c r="K190" i="6"/>
  <c r="D190" i="6"/>
  <c r="C190" i="6"/>
  <c r="N189" i="6"/>
  <c r="K189" i="6"/>
  <c r="D189" i="6"/>
  <c r="C189" i="6"/>
  <c r="N188" i="6"/>
  <c r="K188" i="6"/>
  <c r="D188" i="6"/>
  <c r="C188" i="6"/>
  <c r="N187" i="6"/>
  <c r="K187" i="6"/>
  <c r="D187" i="6"/>
  <c r="C187" i="6"/>
  <c r="N186" i="6"/>
  <c r="K186" i="6"/>
  <c r="D186" i="6"/>
  <c r="C186" i="6"/>
  <c r="N185" i="6"/>
  <c r="K185" i="6"/>
  <c r="D185" i="6"/>
  <c r="C185" i="6"/>
  <c r="N184" i="6"/>
  <c r="K184" i="6"/>
  <c r="D184" i="6"/>
  <c r="C184" i="6"/>
  <c r="N183" i="6"/>
  <c r="K183" i="6"/>
  <c r="D183" i="6"/>
  <c r="C183" i="6"/>
  <c r="N182" i="6"/>
  <c r="K182" i="6"/>
  <c r="D182" i="6"/>
  <c r="C182" i="6"/>
  <c r="N181" i="6"/>
  <c r="K181" i="6"/>
  <c r="D181" i="6"/>
  <c r="C181" i="6"/>
  <c r="N180" i="6"/>
  <c r="K180" i="6"/>
  <c r="D180" i="6"/>
  <c r="C180" i="6"/>
  <c r="N179" i="6"/>
  <c r="K179" i="6"/>
  <c r="D179" i="6"/>
  <c r="C179" i="6"/>
  <c r="N178" i="6"/>
  <c r="K178" i="6"/>
  <c r="D178" i="6"/>
  <c r="C178" i="6"/>
  <c r="N177" i="6"/>
  <c r="K177" i="6"/>
  <c r="D177" i="6"/>
  <c r="C177" i="6"/>
  <c r="N176" i="6"/>
  <c r="K176" i="6"/>
  <c r="D176" i="6"/>
  <c r="C176" i="6"/>
  <c r="N175" i="6"/>
  <c r="K175" i="6"/>
  <c r="D175" i="6"/>
  <c r="C175" i="6"/>
  <c r="N174" i="6"/>
  <c r="K174" i="6"/>
  <c r="D174" i="6"/>
  <c r="C174" i="6"/>
  <c r="N173" i="6"/>
  <c r="K173" i="6"/>
  <c r="D173" i="6"/>
  <c r="C173" i="6"/>
  <c r="N172" i="6"/>
  <c r="K172" i="6"/>
  <c r="D172" i="6"/>
  <c r="C172" i="6"/>
  <c r="N171" i="6"/>
  <c r="K171" i="6"/>
  <c r="D171" i="6"/>
  <c r="C171" i="6"/>
  <c r="N170" i="6"/>
  <c r="K170" i="6"/>
  <c r="D170" i="6"/>
  <c r="C170" i="6"/>
  <c r="N169" i="6"/>
  <c r="K169" i="6"/>
  <c r="D169" i="6"/>
  <c r="C169" i="6"/>
  <c r="N168" i="6"/>
  <c r="K168" i="6"/>
  <c r="D168" i="6"/>
  <c r="C168" i="6"/>
  <c r="N167" i="6"/>
  <c r="K167" i="6"/>
  <c r="D167" i="6"/>
  <c r="C167" i="6"/>
  <c r="N166" i="6"/>
  <c r="K166" i="6"/>
  <c r="D166" i="6"/>
  <c r="C166" i="6"/>
  <c r="N165" i="6"/>
  <c r="K165" i="6"/>
  <c r="D165" i="6"/>
  <c r="C165" i="6"/>
  <c r="N164" i="6"/>
  <c r="K164" i="6"/>
  <c r="D164" i="6"/>
  <c r="C164" i="6"/>
  <c r="N163" i="6"/>
  <c r="K163" i="6"/>
  <c r="D163" i="6"/>
  <c r="C163" i="6"/>
  <c r="N162" i="6"/>
  <c r="K162" i="6"/>
  <c r="D162" i="6"/>
  <c r="C162" i="6"/>
  <c r="N161" i="6"/>
  <c r="K161" i="6"/>
  <c r="D161" i="6"/>
  <c r="C161" i="6"/>
  <c r="N160" i="6"/>
  <c r="K160" i="6"/>
  <c r="D160" i="6"/>
  <c r="C160" i="6"/>
  <c r="N159" i="6"/>
  <c r="K159" i="6"/>
  <c r="D159" i="6"/>
  <c r="C159" i="6"/>
  <c r="N158" i="6"/>
  <c r="K158" i="6"/>
  <c r="D158" i="6"/>
  <c r="C158" i="6"/>
  <c r="N157" i="6"/>
  <c r="K157" i="6"/>
  <c r="D157" i="6"/>
  <c r="C157" i="6"/>
  <c r="N156" i="6"/>
  <c r="K156" i="6"/>
  <c r="D156" i="6"/>
  <c r="C156" i="6"/>
  <c r="N155" i="6"/>
  <c r="K155" i="6"/>
  <c r="D155" i="6"/>
  <c r="C155" i="6"/>
  <c r="N154" i="6"/>
  <c r="K154" i="6"/>
  <c r="D154" i="6"/>
  <c r="C154" i="6"/>
  <c r="N153" i="6"/>
  <c r="K153" i="6"/>
  <c r="D153" i="6"/>
  <c r="C153" i="6"/>
  <c r="N152" i="6"/>
  <c r="K152" i="6"/>
  <c r="D152" i="6"/>
  <c r="C152" i="6"/>
  <c r="N151" i="6"/>
  <c r="K151" i="6"/>
  <c r="D151" i="6"/>
  <c r="C151" i="6"/>
  <c r="N150" i="6"/>
  <c r="K150" i="6"/>
  <c r="D150" i="6"/>
  <c r="C150" i="6"/>
  <c r="N149" i="6"/>
  <c r="K149" i="6"/>
  <c r="D149" i="6"/>
  <c r="C149" i="6"/>
  <c r="N148" i="6"/>
  <c r="K148" i="6"/>
  <c r="D148" i="6"/>
  <c r="C148" i="6"/>
  <c r="N147" i="6"/>
  <c r="K147" i="6"/>
  <c r="D147" i="6"/>
  <c r="C147" i="6"/>
  <c r="N146" i="6"/>
  <c r="K146" i="6"/>
  <c r="D146" i="6"/>
  <c r="C146" i="6"/>
  <c r="N145" i="6"/>
  <c r="K145" i="6"/>
  <c r="D145" i="6"/>
  <c r="C145" i="6"/>
  <c r="N144" i="6"/>
  <c r="K144" i="6"/>
  <c r="D144" i="6"/>
  <c r="C144" i="6"/>
  <c r="N143" i="6"/>
  <c r="K143" i="6"/>
  <c r="D143" i="6"/>
  <c r="C143" i="6"/>
  <c r="N142" i="6"/>
  <c r="K142" i="6"/>
  <c r="D142" i="6"/>
  <c r="C142" i="6"/>
  <c r="N141" i="6"/>
  <c r="K141" i="6"/>
  <c r="D141" i="6"/>
  <c r="C141" i="6"/>
  <c r="N140" i="6"/>
  <c r="K140" i="6"/>
  <c r="D140" i="6"/>
  <c r="C140" i="6"/>
  <c r="N139" i="6"/>
  <c r="K139" i="6"/>
  <c r="D139" i="6"/>
  <c r="C139" i="6"/>
  <c r="N138" i="6"/>
  <c r="K138" i="6"/>
  <c r="D138" i="6"/>
  <c r="C138" i="6"/>
  <c r="N137" i="6"/>
  <c r="K137" i="6"/>
  <c r="D137" i="6"/>
  <c r="C137" i="6"/>
  <c r="N136" i="6"/>
  <c r="K136" i="6"/>
  <c r="D136" i="6"/>
  <c r="C136" i="6"/>
  <c r="N135" i="6"/>
  <c r="K135" i="6"/>
  <c r="D135" i="6"/>
  <c r="C135" i="6"/>
  <c r="N134" i="6"/>
  <c r="K134" i="6"/>
  <c r="D134" i="6"/>
  <c r="C134" i="6"/>
  <c r="N133" i="6"/>
  <c r="K133" i="6"/>
  <c r="D133" i="6"/>
  <c r="C133" i="6"/>
  <c r="N132" i="6"/>
  <c r="K132" i="6"/>
  <c r="D132" i="6"/>
  <c r="C132" i="6"/>
  <c r="N131" i="6"/>
  <c r="K131" i="6"/>
  <c r="D131" i="6"/>
  <c r="C131" i="6"/>
  <c r="N130" i="6"/>
  <c r="K130" i="6"/>
  <c r="D130" i="6"/>
  <c r="C130" i="6"/>
  <c r="N129" i="6"/>
  <c r="K129" i="6"/>
  <c r="D129" i="6"/>
  <c r="C129" i="6"/>
  <c r="N128" i="6"/>
  <c r="K128" i="6"/>
  <c r="D128" i="6"/>
  <c r="C128" i="6"/>
  <c r="N127" i="6"/>
  <c r="K127" i="6"/>
  <c r="D127" i="6"/>
  <c r="C127" i="6"/>
  <c r="N126" i="6"/>
  <c r="K126" i="6"/>
  <c r="D126" i="6"/>
  <c r="C126" i="6"/>
  <c r="N125" i="6"/>
  <c r="K125" i="6"/>
  <c r="D125" i="6"/>
  <c r="C125" i="6"/>
  <c r="N124" i="6"/>
  <c r="K124" i="6"/>
  <c r="D124" i="6"/>
  <c r="C124" i="6"/>
  <c r="N123" i="6"/>
  <c r="K123" i="6"/>
  <c r="D123" i="6"/>
  <c r="C123" i="6"/>
  <c r="N122" i="6"/>
  <c r="K122" i="6"/>
  <c r="D122" i="6"/>
  <c r="C122" i="6"/>
  <c r="N121" i="6"/>
  <c r="K121" i="6"/>
  <c r="D121" i="6"/>
  <c r="C121" i="6"/>
  <c r="N120" i="6"/>
  <c r="K120" i="6"/>
  <c r="D120" i="6"/>
  <c r="C120" i="6"/>
  <c r="N119" i="6"/>
  <c r="K119" i="6"/>
  <c r="D119" i="6"/>
  <c r="C119" i="6"/>
  <c r="N118" i="6"/>
  <c r="K118" i="6"/>
  <c r="D118" i="6"/>
  <c r="C118" i="6"/>
  <c r="N117" i="6"/>
  <c r="K117" i="6"/>
  <c r="D117" i="6"/>
  <c r="C117" i="6"/>
  <c r="N116" i="6"/>
  <c r="K116" i="6"/>
  <c r="D116" i="6"/>
  <c r="C116" i="6"/>
  <c r="N115" i="6"/>
  <c r="K115" i="6"/>
  <c r="D115" i="6"/>
  <c r="C115" i="6"/>
  <c r="N114" i="6"/>
  <c r="K114" i="6"/>
  <c r="D114" i="6"/>
  <c r="C114" i="6"/>
  <c r="N113" i="6"/>
  <c r="K113" i="6"/>
  <c r="D113" i="6"/>
  <c r="C113" i="6"/>
  <c r="N112" i="6"/>
  <c r="K112" i="6"/>
  <c r="D112" i="6"/>
  <c r="C112" i="6"/>
  <c r="N111" i="6"/>
  <c r="K111" i="6"/>
  <c r="D111" i="6"/>
  <c r="C111" i="6"/>
  <c r="N110" i="6"/>
  <c r="K110" i="6"/>
  <c r="D110" i="6"/>
  <c r="C110" i="6"/>
  <c r="N109" i="6"/>
  <c r="K109" i="6"/>
  <c r="D109" i="6"/>
  <c r="C109" i="6"/>
  <c r="N108" i="6"/>
  <c r="K108" i="6"/>
  <c r="D108" i="6"/>
  <c r="C108" i="6"/>
  <c r="N107" i="6"/>
  <c r="K107" i="6"/>
  <c r="D107" i="6"/>
  <c r="C107" i="6"/>
  <c r="N106" i="6"/>
  <c r="K106" i="6"/>
  <c r="D106" i="6"/>
  <c r="C106" i="6"/>
  <c r="N105" i="6"/>
  <c r="K105" i="6"/>
  <c r="D105" i="6"/>
  <c r="C105" i="6"/>
  <c r="N104" i="6"/>
  <c r="K104" i="6"/>
  <c r="D104" i="6"/>
  <c r="C104" i="6"/>
  <c r="N103" i="6"/>
  <c r="K103" i="6"/>
  <c r="D103" i="6"/>
  <c r="C103" i="6"/>
  <c r="N102" i="6"/>
  <c r="K102" i="6"/>
  <c r="D102" i="6"/>
  <c r="C102" i="6"/>
  <c r="N101" i="6"/>
  <c r="K101" i="6"/>
  <c r="D101" i="6"/>
  <c r="C101" i="6"/>
  <c r="N100" i="6"/>
  <c r="K100" i="6"/>
  <c r="D100" i="6"/>
  <c r="C100" i="6"/>
  <c r="N99" i="6"/>
  <c r="K99" i="6"/>
  <c r="D99" i="6"/>
  <c r="C99" i="6"/>
  <c r="N98" i="6"/>
  <c r="K98" i="6"/>
  <c r="D98" i="6"/>
  <c r="C98" i="6"/>
  <c r="N97" i="6"/>
  <c r="K97" i="6"/>
  <c r="D97" i="6"/>
  <c r="C97" i="6"/>
  <c r="N96" i="6"/>
  <c r="K96" i="6"/>
  <c r="D96" i="6"/>
  <c r="C96" i="6"/>
  <c r="N95" i="6"/>
  <c r="K95" i="6"/>
  <c r="D95" i="6"/>
  <c r="C95" i="6"/>
  <c r="N94" i="6"/>
  <c r="K94" i="6"/>
  <c r="D94" i="6"/>
  <c r="C94" i="6"/>
  <c r="N93" i="6"/>
  <c r="K93" i="6"/>
  <c r="D93" i="6"/>
  <c r="C93" i="6"/>
  <c r="N92" i="6"/>
  <c r="K92" i="6"/>
  <c r="D92" i="6"/>
  <c r="C92" i="6"/>
  <c r="N91" i="6"/>
  <c r="K91" i="6"/>
  <c r="D91" i="6"/>
  <c r="C91" i="6"/>
  <c r="N90" i="6"/>
  <c r="K90" i="6"/>
  <c r="D90" i="6"/>
  <c r="C90" i="6"/>
  <c r="N89" i="6"/>
  <c r="K89" i="6"/>
  <c r="D89" i="6"/>
  <c r="C89" i="6"/>
  <c r="N88" i="6"/>
  <c r="K88" i="6"/>
  <c r="D88" i="6"/>
  <c r="C88" i="6"/>
  <c r="N87" i="6"/>
  <c r="K87" i="6"/>
  <c r="D87" i="6"/>
  <c r="C87" i="6"/>
  <c r="N86" i="6"/>
  <c r="K86" i="6"/>
  <c r="D86" i="6"/>
  <c r="C86" i="6"/>
  <c r="N85" i="6"/>
  <c r="K85" i="6"/>
  <c r="D85" i="6"/>
  <c r="C85" i="6"/>
  <c r="N84" i="6"/>
  <c r="K84" i="6"/>
  <c r="D84" i="6"/>
  <c r="C84" i="6"/>
  <c r="N83" i="6"/>
  <c r="K83" i="6"/>
  <c r="D83" i="6"/>
  <c r="C83" i="6"/>
  <c r="N82" i="6"/>
  <c r="K82" i="6"/>
  <c r="D82" i="6"/>
  <c r="C82" i="6"/>
  <c r="N81" i="6"/>
  <c r="K81" i="6"/>
  <c r="D81" i="6"/>
  <c r="C81" i="6"/>
  <c r="N80" i="6"/>
  <c r="K80" i="6"/>
  <c r="D80" i="6"/>
  <c r="C80" i="6"/>
  <c r="N79" i="6"/>
  <c r="K79" i="6"/>
  <c r="D79" i="6"/>
  <c r="C79" i="6"/>
  <c r="N78" i="6"/>
  <c r="K78" i="6"/>
  <c r="D78" i="6"/>
  <c r="C78" i="6"/>
  <c r="N77" i="6"/>
  <c r="K77" i="6"/>
  <c r="D77" i="6"/>
  <c r="C77" i="6"/>
  <c r="N76" i="6"/>
  <c r="K76" i="6"/>
  <c r="D76" i="6"/>
  <c r="C76" i="6"/>
  <c r="N75" i="6"/>
  <c r="K75" i="6"/>
  <c r="D75" i="6"/>
  <c r="C75" i="6"/>
  <c r="N74" i="6"/>
  <c r="K74" i="6"/>
  <c r="D74" i="6"/>
  <c r="C74" i="6"/>
  <c r="N73" i="6"/>
  <c r="K73" i="6"/>
  <c r="D73" i="6"/>
  <c r="C73" i="6"/>
  <c r="N72" i="6"/>
  <c r="K72" i="6"/>
  <c r="D72" i="6"/>
  <c r="C72" i="6"/>
  <c r="N71" i="6"/>
  <c r="K71" i="6"/>
  <c r="D71" i="6"/>
  <c r="C71" i="6"/>
  <c r="N70" i="6"/>
  <c r="K70" i="6"/>
  <c r="D70" i="6"/>
  <c r="C70" i="6"/>
  <c r="N69" i="6"/>
  <c r="K69" i="6"/>
  <c r="D69" i="6"/>
  <c r="C69" i="6"/>
  <c r="N68" i="6"/>
  <c r="K68" i="6"/>
  <c r="D68" i="6"/>
  <c r="C68" i="6"/>
  <c r="N67" i="6"/>
  <c r="K67" i="6"/>
  <c r="D67" i="6"/>
  <c r="C67" i="6"/>
  <c r="N66" i="6"/>
  <c r="K66" i="6"/>
  <c r="D66" i="6"/>
  <c r="C66" i="6"/>
  <c r="N65" i="6"/>
  <c r="K65" i="6"/>
  <c r="D65" i="6"/>
  <c r="C65" i="6"/>
  <c r="N64" i="6"/>
  <c r="K64" i="6"/>
  <c r="D64" i="6"/>
  <c r="C64" i="6"/>
  <c r="N63" i="6"/>
  <c r="K63" i="6"/>
  <c r="D63" i="6"/>
  <c r="C63" i="6"/>
  <c r="N62" i="6"/>
  <c r="K62" i="6"/>
  <c r="D62" i="6"/>
  <c r="C62" i="6"/>
  <c r="N61" i="6"/>
  <c r="K61" i="6"/>
  <c r="D61" i="6"/>
  <c r="C61" i="6"/>
  <c r="N60" i="6"/>
  <c r="K60" i="6"/>
  <c r="D60" i="6"/>
  <c r="C60" i="6"/>
  <c r="N59" i="6"/>
  <c r="K59" i="6"/>
  <c r="D59" i="6"/>
  <c r="C59" i="6"/>
  <c r="N58" i="6"/>
  <c r="K58" i="6"/>
  <c r="D58" i="6"/>
  <c r="C58" i="6"/>
  <c r="N57" i="6"/>
  <c r="K57" i="6"/>
  <c r="D57" i="6"/>
  <c r="C57" i="6"/>
  <c r="N56" i="6"/>
  <c r="K56" i="6"/>
  <c r="D56" i="6"/>
  <c r="C56" i="6"/>
  <c r="N55" i="6"/>
  <c r="K55" i="6"/>
  <c r="D55" i="6"/>
  <c r="C55" i="6"/>
  <c r="N54" i="6"/>
  <c r="K54" i="6"/>
  <c r="D54" i="6"/>
  <c r="C54" i="6"/>
  <c r="N53" i="6"/>
  <c r="K53" i="6"/>
  <c r="D53" i="6"/>
  <c r="C53" i="6"/>
  <c r="N52" i="6"/>
  <c r="K52" i="6"/>
  <c r="D52" i="6"/>
  <c r="C52" i="6"/>
  <c r="N51" i="6"/>
  <c r="K51" i="6"/>
  <c r="D51" i="6"/>
  <c r="C51" i="6"/>
  <c r="N50" i="6"/>
  <c r="K50" i="6"/>
  <c r="D50" i="6"/>
  <c r="C50" i="6"/>
  <c r="N49" i="6"/>
  <c r="K49" i="6"/>
  <c r="D49" i="6"/>
  <c r="C49" i="6"/>
  <c r="N48" i="6"/>
  <c r="K48" i="6"/>
  <c r="D48" i="6"/>
  <c r="C48" i="6"/>
  <c r="N47" i="6"/>
  <c r="K47" i="6"/>
  <c r="D47" i="6"/>
  <c r="C47" i="6"/>
  <c r="N46" i="6"/>
  <c r="K46" i="6"/>
  <c r="D46" i="6"/>
  <c r="C46" i="6"/>
  <c r="N45" i="6"/>
  <c r="K45" i="6"/>
  <c r="D45" i="6"/>
  <c r="C45" i="6"/>
  <c r="N44" i="6"/>
  <c r="K44" i="6"/>
  <c r="D44" i="6"/>
  <c r="C44" i="6"/>
  <c r="N43" i="6"/>
  <c r="K43" i="6"/>
  <c r="D43" i="6"/>
  <c r="C43" i="6"/>
  <c r="N42" i="6"/>
  <c r="K42" i="6"/>
  <c r="D42" i="6"/>
  <c r="C42" i="6"/>
  <c r="N41" i="6"/>
  <c r="K41" i="6"/>
  <c r="D41" i="6"/>
  <c r="C41" i="6"/>
  <c r="N40" i="6"/>
  <c r="K40" i="6"/>
  <c r="D40" i="6"/>
  <c r="C40" i="6"/>
  <c r="N39" i="6"/>
  <c r="K39" i="6"/>
  <c r="D39" i="6"/>
  <c r="C39" i="6"/>
  <c r="N38" i="6"/>
  <c r="K38" i="6"/>
  <c r="D38" i="6"/>
  <c r="C38" i="6"/>
  <c r="N37" i="6"/>
  <c r="K37" i="6"/>
  <c r="D37" i="6"/>
  <c r="C37" i="6"/>
  <c r="N36" i="6"/>
  <c r="K36" i="6"/>
  <c r="D36" i="6"/>
  <c r="C36" i="6"/>
  <c r="N35" i="6"/>
  <c r="K35" i="6"/>
  <c r="D35" i="6"/>
  <c r="C35" i="6"/>
  <c r="N34" i="6"/>
  <c r="K34" i="6"/>
  <c r="D34" i="6"/>
  <c r="C34" i="6"/>
  <c r="N33" i="6"/>
  <c r="K33" i="6"/>
  <c r="D33" i="6"/>
  <c r="C33" i="6"/>
  <c r="N32" i="6"/>
  <c r="K32" i="6"/>
  <c r="D32" i="6"/>
  <c r="C32" i="6"/>
  <c r="N31" i="6"/>
  <c r="K31" i="6"/>
  <c r="D31" i="6"/>
  <c r="C31" i="6"/>
  <c r="N30" i="6"/>
  <c r="K30" i="6"/>
  <c r="D30" i="6"/>
  <c r="C30" i="6"/>
  <c r="N29" i="6"/>
  <c r="K29" i="6"/>
  <c r="D29" i="6"/>
  <c r="C29" i="6"/>
  <c r="N28" i="6"/>
  <c r="K28" i="6"/>
  <c r="D28" i="6"/>
  <c r="C28" i="6"/>
  <c r="N27" i="6"/>
  <c r="K27" i="6"/>
  <c r="D27" i="6"/>
  <c r="C27" i="6"/>
  <c r="N26" i="6"/>
  <c r="K26" i="6"/>
  <c r="D26" i="6"/>
  <c r="C26" i="6"/>
  <c r="N25" i="6"/>
  <c r="K25" i="6"/>
  <c r="D25" i="6"/>
  <c r="C25" i="6"/>
  <c r="N24" i="6"/>
  <c r="K24" i="6"/>
  <c r="D24" i="6"/>
  <c r="C24" i="6"/>
  <c r="N23" i="6"/>
  <c r="K23" i="6"/>
  <c r="D23" i="6"/>
  <c r="C23" i="6"/>
  <c r="N22" i="6"/>
  <c r="K22" i="6"/>
  <c r="D22" i="6"/>
  <c r="C22" i="6"/>
  <c r="N21" i="6"/>
  <c r="K21" i="6"/>
  <c r="D21" i="6"/>
  <c r="C21" i="6"/>
  <c r="N20" i="6"/>
  <c r="K20" i="6"/>
  <c r="D20" i="6"/>
  <c r="C20" i="6"/>
  <c r="N19" i="6"/>
  <c r="K19" i="6"/>
  <c r="D19" i="6"/>
  <c r="C19" i="6"/>
  <c r="N18" i="6"/>
  <c r="K18" i="6"/>
  <c r="D18" i="6"/>
  <c r="C18" i="6"/>
  <c r="N17" i="6"/>
  <c r="K17" i="6"/>
  <c r="D17" i="6"/>
  <c r="C17" i="6"/>
  <c r="N16" i="6"/>
  <c r="K16" i="6"/>
  <c r="D16" i="6"/>
  <c r="C16" i="6"/>
  <c r="N15" i="6"/>
  <c r="K15" i="6"/>
  <c r="D15" i="6"/>
  <c r="C15" i="6"/>
  <c r="N14" i="6"/>
  <c r="K14" i="6"/>
  <c r="D14" i="6"/>
  <c r="C14" i="6"/>
  <c r="N13" i="6"/>
  <c r="K13" i="6"/>
  <c r="D13" i="6"/>
  <c r="C13" i="6"/>
  <c r="N12" i="6"/>
  <c r="K12" i="6"/>
  <c r="D12" i="6"/>
  <c r="C12" i="6"/>
  <c r="N11" i="6"/>
  <c r="K11" i="6"/>
  <c r="D11" i="6"/>
  <c r="C11" i="6"/>
  <c r="N10" i="6"/>
  <c r="K10" i="6"/>
  <c r="N9" i="6"/>
  <c r="K9" i="6"/>
  <c r="D9" i="6"/>
  <c r="C9" i="6"/>
  <c r="N8" i="6"/>
  <c r="K8" i="6"/>
  <c r="D8" i="6"/>
  <c r="C8" i="6"/>
  <c r="N7" i="6"/>
  <c r="K7" i="6"/>
  <c r="D7" i="6"/>
  <c r="C7" i="6"/>
  <c r="N6" i="6"/>
  <c r="K6" i="6"/>
  <c r="D6" i="6"/>
  <c r="C6" i="6"/>
  <c r="N5" i="6"/>
  <c r="K5" i="6"/>
  <c r="D9" i="10" s="1"/>
  <c r="D5" i="6"/>
  <c r="C5" i="6"/>
  <c r="Z304" i="5"/>
  <c r="Y304" i="5"/>
  <c r="X304" i="5"/>
  <c r="W304" i="5"/>
  <c r="V304" i="5"/>
  <c r="U304" i="5"/>
  <c r="T304" i="5"/>
  <c r="S304" i="5"/>
  <c r="R304" i="5"/>
  <c r="Q304" i="5"/>
  <c r="P304" i="5"/>
  <c r="O304" i="5"/>
  <c r="I304" i="5"/>
  <c r="D304" i="5"/>
  <c r="C304" i="5"/>
  <c r="Z303" i="5"/>
  <c r="Y303" i="5"/>
  <c r="X303" i="5"/>
  <c r="W303" i="5"/>
  <c r="V303" i="5"/>
  <c r="U303" i="5"/>
  <c r="T303" i="5"/>
  <c r="S303" i="5"/>
  <c r="R303" i="5"/>
  <c r="Q303" i="5"/>
  <c r="P303" i="5"/>
  <c r="O303" i="5"/>
  <c r="I303" i="5"/>
  <c r="D303" i="5"/>
  <c r="C303" i="5"/>
  <c r="Z302" i="5"/>
  <c r="Y302" i="5"/>
  <c r="X302" i="5"/>
  <c r="W302" i="5"/>
  <c r="V302" i="5"/>
  <c r="U302" i="5"/>
  <c r="T302" i="5"/>
  <c r="S302" i="5"/>
  <c r="R302" i="5"/>
  <c r="Q302" i="5"/>
  <c r="P302" i="5"/>
  <c r="O302" i="5"/>
  <c r="I302" i="5"/>
  <c r="D302" i="5"/>
  <c r="C302" i="5"/>
  <c r="Z301" i="5"/>
  <c r="Y301" i="5"/>
  <c r="X301" i="5"/>
  <c r="W301" i="5"/>
  <c r="V301" i="5"/>
  <c r="U301" i="5"/>
  <c r="T301" i="5"/>
  <c r="S301" i="5"/>
  <c r="R301" i="5"/>
  <c r="Q301" i="5"/>
  <c r="P301" i="5"/>
  <c r="O301" i="5"/>
  <c r="I301" i="5"/>
  <c r="D301" i="5"/>
  <c r="C301" i="5"/>
  <c r="Z300" i="5"/>
  <c r="Y300" i="5"/>
  <c r="X300" i="5"/>
  <c r="W300" i="5"/>
  <c r="V300" i="5"/>
  <c r="U300" i="5"/>
  <c r="T300" i="5"/>
  <c r="S300" i="5"/>
  <c r="R300" i="5"/>
  <c r="Q300" i="5"/>
  <c r="P300" i="5"/>
  <c r="O300" i="5"/>
  <c r="I300" i="5"/>
  <c r="D300" i="5"/>
  <c r="C300" i="5"/>
  <c r="Z299" i="5"/>
  <c r="Y299" i="5"/>
  <c r="X299" i="5"/>
  <c r="W299" i="5"/>
  <c r="V299" i="5"/>
  <c r="U299" i="5"/>
  <c r="T299" i="5"/>
  <c r="S299" i="5"/>
  <c r="R299" i="5"/>
  <c r="Q299" i="5"/>
  <c r="P299" i="5"/>
  <c r="O299" i="5"/>
  <c r="I299" i="5"/>
  <c r="D299" i="5"/>
  <c r="C299" i="5"/>
  <c r="Z298" i="5"/>
  <c r="Y298" i="5"/>
  <c r="X298" i="5"/>
  <c r="W298" i="5"/>
  <c r="V298" i="5"/>
  <c r="U298" i="5"/>
  <c r="T298" i="5"/>
  <c r="S298" i="5"/>
  <c r="R298" i="5"/>
  <c r="Q298" i="5"/>
  <c r="P298" i="5"/>
  <c r="O298" i="5"/>
  <c r="I298" i="5"/>
  <c r="D298" i="5"/>
  <c r="C298" i="5"/>
  <c r="Z297" i="5"/>
  <c r="Y297" i="5"/>
  <c r="X297" i="5"/>
  <c r="W297" i="5"/>
  <c r="V297" i="5"/>
  <c r="U297" i="5"/>
  <c r="T297" i="5"/>
  <c r="S297" i="5"/>
  <c r="R297" i="5"/>
  <c r="Q297" i="5"/>
  <c r="P297" i="5"/>
  <c r="O297" i="5"/>
  <c r="I297" i="5"/>
  <c r="D297" i="5"/>
  <c r="C297" i="5"/>
  <c r="Z296" i="5"/>
  <c r="Y296" i="5"/>
  <c r="X296" i="5"/>
  <c r="W296" i="5"/>
  <c r="V296" i="5"/>
  <c r="U296" i="5"/>
  <c r="T296" i="5"/>
  <c r="S296" i="5"/>
  <c r="R296" i="5"/>
  <c r="Q296" i="5"/>
  <c r="P296" i="5"/>
  <c r="O296" i="5"/>
  <c r="I296" i="5"/>
  <c r="D296" i="5"/>
  <c r="C296" i="5"/>
  <c r="Z295" i="5"/>
  <c r="Y295" i="5"/>
  <c r="X295" i="5"/>
  <c r="W295" i="5"/>
  <c r="V295" i="5"/>
  <c r="U295" i="5"/>
  <c r="T295" i="5"/>
  <c r="S295" i="5"/>
  <c r="R295" i="5"/>
  <c r="Q295" i="5"/>
  <c r="P295" i="5"/>
  <c r="O295" i="5"/>
  <c r="I295" i="5"/>
  <c r="D295" i="5"/>
  <c r="C295" i="5"/>
  <c r="Z294" i="5"/>
  <c r="Y294" i="5"/>
  <c r="X294" i="5"/>
  <c r="W294" i="5"/>
  <c r="V294" i="5"/>
  <c r="U294" i="5"/>
  <c r="T294" i="5"/>
  <c r="S294" i="5"/>
  <c r="R294" i="5"/>
  <c r="Q294" i="5"/>
  <c r="P294" i="5"/>
  <c r="O294" i="5"/>
  <c r="I294" i="5"/>
  <c r="D294" i="5"/>
  <c r="C294" i="5"/>
  <c r="Z293" i="5"/>
  <c r="Y293" i="5"/>
  <c r="X293" i="5"/>
  <c r="W293" i="5"/>
  <c r="V293" i="5"/>
  <c r="U293" i="5"/>
  <c r="T293" i="5"/>
  <c r="S293" i="5"/>
  <c r="R293" i="5"/>
  <c r="Q293" i="5"/>
  <c r="P293" i="5"/>
  <c r="O293" i="5"/>
  <c r="I293" i="5"/>
  <c r="D293" i="5"/>
  <c r="C293" i="5"/>
  <c r="Z292" i="5"/>
  <c r="Y292" i="5"/>
  <c r="X292" i="5"/>
  <c r="W292" i="5"/>
  <c r="V292" i="5"/>
  <c r="U292" i="5"/>
  <c r="T292" i="5"/>
  <c r="S292" i="5"/>
  <c r="R292" i="5"/>
  <c r="Q292" i="5"/>
  <c r="P292" i="5"/>
  <c r="O292" i="5"/>
  <c r="I292" i="5"/>
  <c r="D292" i="5"/>
  <c r="C292" i="5"/>
  <c r="Z291" i="5"/>
  <c r="Y291" i="5"/>
  <c r="X291" i="5"/>
  <c r="W291" i="5"/>
  <c r="V291" i="5"/>
  <c r="U291" i="5"/>
  <c r="T291" i="5"/>
  <c r="S291" i="5"/>
  <c r="R291" i="5"/>
  <c r="Q291" i="5"/>
  <c r="P291" i="5"/>
  <c r="O291" i="5"/>
  <c r="I291" i="5"/>
  <c r="D291" i="5"/>
  <c r="C291" i="5"/>
  <c r="Z290" i="5"/>
  <c r="Y290" i="5"/>
  <c r="X290" i="5"/>
  <c r="W290" i="5"/>
  <c r="V290" i="5"/>
  <c r="U290" i="5"/>
  <c r="T290" i="5"/>
  <c r="S290" i="5"/>
  <c r="R290" i="5"/>
  <c r="Q290" i="5"/>
  <c r="P290" i="5"/>
  <c r="O290" i="5"/>
  <c r="I290" i="5"/>
  <c r="D290" i="5"/>
  <c r="C290" i="5"/>
  <c r="Z289" i="5"/>
  <c r="Y289" i="5"/>
  <c r="X289" i="5"/>
  <c r="W289" i="5"/>
  <c r="V289" i="5"/>
  <c r="U289" i="5"/>
  <c r="T289" i="5"/>
  <c r="S289" i="5"/>
  <c r="R289" i="5"/>
  <c r="Q289" i="5"/>
  <c r="P289" i="5"/>
  <c r="O289" i="5"/>
  <c r="I289" i="5"/>
  <c r="D289" i="5"/>
  <c r="C289" i="5"/>
  <c r="Z288" i="5"/>
  <c r="Y288" i="5"/>
  <c r="X288" i="5"/>
  <c r="W288" i="5"/>
  <c r="V288" i="5"/>
  <c r="U288" i="5"/>
  <c r="T288" i="5"/>
  <c r="S288" i="5"/>
  <c r="R288" i="5"/>
  <c r="Q288" i="5"/>
  <c r="P288" i="5"/>
  <c r="O288" i="5"/>
  <c r="I288" i="5"/>
  <c r="D288" i="5"/>
  <c r="C288" i="5"/>
  <c r="Z287" i="5"/>
  <c r="Y287" i="5"/>
  <c r="X287" i="5"/>
  <c r="W287" i="5"/>
  <c r="V287" i="5"/>
  <c r="U287" i="5"/>
  <c r="T287" i="5"/>
  <c r="S287" i="5"/>
  <c r="R287" i="5"/>
  <c r="Q287" i="5"/>
  <c r="P287" i="5"/>
  <c r="O287" i="5"/>
  <c r="I287" i="5"/>
  <c r="D287" i="5"/>
  <c r="C287" i="5"/>
  <c r="Z286" i="5"/>
  <c r="Y286" i="5"/>
  <c r="X286" i="5"/>
  <c r="W286" i="5"/>
  <c r="V286" i="5"/>
  <c r="U286" i="5"/>
  <c r="T286" i="5"/>
  <c r="S286" i="5"/>
  <c r="R286" i="5"/>
  <c r="Q286" i="5"/>
  <c r="P286" i="5"/>
  <c r="O286" i="5"/>
  <c r="I286" i="5"/>
  <c r="D286" i="5"/>
  <c r="C286" i="5"/>
  <c r="Z285" i="5"/>
  <c r="Y285" i="5"/>
  <c r="X285" i="5"/>
  <c r="W285" i="5"/>
  <c r="V285" i="5"/>
  <c r="U285" i="5"/>
  <c r="T285" i="5"/>
  <c r="S285" i="5"/>
  <c r="R285" i="5"/>
  <c r="Q285" i="5"/>
  <c r="P285" i="5"/>
  <c r="O285" i="5"/>
  <c r="I285" i="5"/>
  <c r="D285" i="5"/>
  <c r="C285" i="5"/>
  <c r="Z284" i="5"/>
  <c r="Y284" i="5"/>
  <c r="X284" i="5"/>
  <c r="W284" i="5"/>
  <c r="V284" i="5"/>
  <c r="U284" i="5"/>
  <c r="T284" i="5"/>
  <c r="S284" i="5"/>
  <c r="R284" i="5"/>
  <c r="Q284" i="5"/>
  <c r="P284" i="5"/>
  <c r="O284" i="5"/>
  <c r="I284" i="5"/>
  <c r="D284" i="5"/>
  <c r="C284" i="5"/>
  <c r="Z283" i="5"/>
  <c r="Y283" i="5"/>
  <c r="X283" i="5"/>
  <c r="W283" i="5"/>
  <c r="V283" i="5"/>
  <c r="U283" i="5"/>
  <c r="T283" i="5"/>
  <c r="S283" i="5"/>
  <c r="R283" i="5"/>
  <c r="Q283" i="5"/>
  <c r="P283" i="5"/>
  <c r="O283" i="5"/>
  <c r="I283" i="5"/>
  <c r="D283" i="5"/>
  <c r="C283" i="5"/>
  <c r="Z282" i="5"/>
  <c r="Y282" i="5"/>
  <c r="X282" i="5"/>
  <c r="W282" i="5"/>
  <c r="V282" i="5"/>
  <c r="U282" i="5"/>
  <c r="T282" i="5"/>
  <c r="S282" i="5"/>
  <c r="R282" i="5"/>
  <c r="Q282" i="5"/>
  <c r="P282" i="5"/>
  <c r="O282" i="5"/>
  <c r="I282" i="5"/>
  <c r="D282" i="5"/>
  <c r="C282" i="5"/>
  <c r="Z281" i="5"/>
  <c r="Y281" i="5"/>
  <c r="X281" i="5"/>
  <c r="W281" i="5"/>
  <c r="V281" i="5"/>
  <c r="U281" i="5"/>
  <c r="T281" i="5"/>
  <c r="S281" i="5"/>
  <c r="R281" i="5"/>
  <c r="Q281" i="5"/>
  <c r="P281" i="5"/>
  <c r="O281" i="5"/>
  <c r="I281" i="5"/>
  <c r="D281" i="5"/>
  <c r="C281" i="5"/>
  <c r="Z280" i="5"/>
  <c r="Y280" i="5"/>
  <c r="X280" i="5"/>
  <c r="W280" i="5"/>
  <c r="V280" i="5"/>
  <c r="U280" i="5"/>
  <c r="T280" i="5"/>
  <c r="S280" i="5"/>
  <c r="R280" i="5"/>
  <c r="Q280" i="5"/>
  <c r="P280" i="5"/>
  <c r="O280" i="5"/>
  <c r="I280" i="5"/>
  <c r="D280" i="5"/>
  <c r="C280" i="5"/>
  <c r="Z279" i="5"/>
  <c r="Y279" i="5"/>
  <c r="X279" i="5"/>
  <c r="W279" i="5"/>
  <c r="V279" i="5"/>
  <c r="U279" i="5"/>
  <c r="T279" i="5"/>
  <c r="S279" i="5"/>
  <c r="R279" i="5"/>
  <c r="Q279" i="5"/>
  <c r="P279" i="5"/>
  <c r="O279" i="5"/>
  <c r="I279" i="5"/>
  <c r="D279" i="5"/>
  <c r="C279" i="5"/>
  <c r="Z278" i="5"/>
  <c r="Y278" i="5"/>
  <c r="X278" i="5"/>
  <c r="W278" i="5"/>
  <c r="V278" i="5"/>
  <c r="U278" i="5"/>
  <c r="T278" i="5"/>
  <c r="S278" i="5"/>
  <c r="R278" i="5"/>
  <c r="Q278" i="5"/>
  <c r="P278" i="5"/>
  <c r="O278" i="5"/>
  <c r="I278" i="5"/>
  <c r="D278" i="5"/>
  <c r="C278" i="5"/>
  <c r="Z277" i="5"/>
  <c r="Y277" i="5"/>
  <c r="X277" i="5"/>
  <c r="W277" i="5"/>
  <c r="V277" i="5"/>
  <c r="U277" i="5"/>
  <c r="T277" i="5"/>
  <c r="S277" i="5"/>
  <c r="R277" i="5"/>
  <c r="Q277" i="5"/>
  <c r="P277" i="5"/>
  <c r="O277" i="5"/>
  <c r="I277" i="5"/>
  <c r="D277" i="5"/>
  <c r="C277" i="5"/>
  <c r="Z276" i="5"/>
  <c r="Y276" i="5"/>
  <c r="X276" i="5"/>
  <c r="W276" i="5"/>
  <c r="V276" i="5"/>
  <c r="U276" i="5"/>
  <c r="T276" i="5"/>
  <c r="S276" i="5"/>
  <c r="R276" i="5"/>
  <c r="Q276" i="5"/>
  <c r="P276" i="5"/>
  <c r="O276" i="5"/>
  <c r="I276" i="5"/>
  <c r="D276" i="5"/>
  <c r="C276" i="5"/>
  <c r="Z275" i="5"/>
  <c r="Y275" i="5"/>
  <c r="X275" i="5"/>
  <c r="W275" i="5"/>
  <c r="V275" i="5"/>
  <c r="U275" i="5"/>
  <c r="T275" i="5"/>
  <c r="S275" i="5"/>
  <c r="R275" i="5"/>
  <c r="Q275" i="5"/>
  <c r="P275" i="5"/>
  <c r="O275" i="5"/>
  <c r="I275" i="5"/>
  <c r="D275" i="5"/>
  <c r="C275" i="5"/>
  <c r="Z274" i="5"/>
  <c r="Y274" i="5"/>
  <c r="X274" i="5"/>
  <c r="W274" i="5"/>
  <c r="V274" i="5"/>
  <c r="U274" i="5"/>
  <c r="T274" i="5"/>
  <c r="S274" i="5"/>
  <c r="R274" i="5"/>
  <c r="Q274" i="5"/>
  <c r="P274" i="5"/>
  <c r="O274" i="5"/>
  <c r="I274" i="5"/>
  <c r="D274" i="5"/>
  <c r="C274" i="5"/>
  <c r="Z273" i="5"/>
  <c r="Y273" i="5"/>
  <c r="X273" i="5"/>
  <c r="W273" i="5"/>
  <c r="V273" i="5"/>
  <c r="U273" i="5"/>
  <c r="T273" i="5"/>
  <c r="S273" i="5"/>
  <c r="R273" i="5"/>
  <c r="Q273" i="5"/>
  <c r="P273" i="5"/>
  <c r="O273" i="5"/>
  <c r="I273" i="5"/>
  <c r="D273" i="5"/>
  <c r="C273" i="5"/>
  <c r="Z272" i="5"/>
  <c r="Y272" i="5"/>
  <c r="X272" i="5"/>
  <c r="W272" i="5"/>
  <c r="V272" i="5"/>
  <c r="U272" i="5"/>
  <c r="T272" i="5"/>
  <c r="S272" i="5"/>
  <c r="R272" i="5"/>
  <c r="Q272" i="5"/>
  <c r="P272" i="5"/>
  <c r="O272" i="5"/>
  <c r="I272" i="5"/>
  <c r="D272" i="5"/>
  <c r="C272" i="5"/>
  <c r="Z271" i="5"/>
  <c r="Y271" i="5"/>
  <c r="X271" i="5"/>
  <c r="W271" i="5"/>
  <c r="V271" i="5"/>
  <c r="U271" i="5"/>
  <c r="T271" i="5"/>
  <c r="S271" i="5"/>
  <c r="R271" i="5"/>
  <c r="Q271" i="5"/>
  <c r="P271" i="5"/>
  <c r="O271" i="5"/>
  <c r="I271" i="5"/>
  <c r="D271" i="5"/>
  <c r="C271" i="5"/>
  <c r="Z270" i="5"/>
  <c r="Y270" i="5"/>
  <c r="X270" i="5"/>
  <c r="W270" i="5"/>
  <c r="V270" i="5"/>
  <c r="U270" i="5"/>
  <c r="T270" i="5"/>
  <c r="S270" i="5"/>
  <c r="R270" i="5"/>
  <c r="Q270" i="5"/>
  <c r="P270" i="5"/>
  <c r="O270" i="5"/>
  <c r="I270" i="5"/>
  <c r="D270" i="5"/>
  <c r="C270" i="5"/>
  <c r="Z269" i="5"/>
  <c r="Y269" i="5"/>
  <c r="X269" i="5"/>
  <c r="W269" i="5"/>
  <c r="V269" i="5"/>
  <c r="U269" i="5"/>
  <c r="T269" i="5"/>
  <c r="S269" i="5"/>
  <c r="R269" i="5"/>
  <c r="Q269" i="5"/>
  <c r="P269" i="5"/>
  <c r="O269" i="5"/>
  <c r="I269" i="5"/>
  <c r="D269" i="5"/>
  <c r="C269" i="5"/>
  <c r="Z268" i="5"/>
  <c r="Y268" i="5"/>
  <c r="X268" i="5"/>
  <c r="W268" i="5"/>
  <c r="V268" i="5"/>
  <c r="U268" i="5"/>
  <c r="T268" i="5"/>
  <c r="S268" i="5"/>
  <c r="R268" i="5"/>
  <c r="Q268" i="5"/>
  <c r="P268" i="5"/>
  <c r="O268" i="5"/>
  <c r="I268" i="5"/>
  <c r="D268" i="5"/>
  <c r="C268" i="5"/>
  <c r="Z267" i="5"/>
  <c r="Y267" i="5"/>
  <c r="X267" i="5"/>
  <c r="W267" i="5"/>
  <c r="V267" i="5"/>
  <c r="U267" i="5"/>
  <c r="T267" i="5"/>
  <c r="S267" i="5"/>
  <c r="R267" i="5"/>
  <c r="Q267" i="5"/>
  <c r="P267" i="5"/>
  <c r="O267" i="5"/>
  <c r="I267" i="5"/>
  <c r="D267" i="5"/>
  <c r="C267" i="5"/>
  <c r="Z266" i="5"/>
  <c r="Y266" i="5"/>
  <c r="X266" i="5"/>
  <c r="W266" i="5"/>
  <c r="V266" i="5"/>
  <c r="U266" i="5"/>
  <c r="T266" i="5"/>
  <c r="S266" i="5"/>
  <c r="R266" i="5"/>
  <c r="Q266" i="5"/>
  <c r="P266" i="5"/>
  <c r="O266" i="5"/>
  <c r="I266" i="5"/>
  <c r="D266" i="5"/>
  <c r="C266" i="5"/>
  <c r="Z265" i="5"/>
  <c r="Y265" i="5"/>
  <c r="X265" i="5"/>
  <c r="W265" i="5"/>
  <c r="V265" i="5"/>
  <c r="U265" i="5"/>
  <c r="T265" i="5"/>
  <c r="S265" i="5"/>
  <c r="R265" i="5"/>
  <c r="Q265" i="5"/>
  <c r="P265" i="5"/>
  <c r="O265" i="5"/>
  <c r="I265" i="5"/>
  <c r="D265" i="5"/>
  <c r="C265" i="5"/>
  <c r="Z264" i="5"/>
  <c r="Y264" i="5"/>
  <c r="X264" i="5"/>
  <c r="W264" i="5"/>
  <c r="V264" i="5"/>
  <c r="U264" i="5"/>
  <c r="T264" i="5"/>
  <c r="S264" i="5"/>
  <c r="R264" i="5"/>
  <c r="Q264" i="5"/>
  <c r="P264" i="5"/>
  <c r="O264" i="5"/>
  <c r="I264" i="5"/>
  <c r="D264" i="5"/>
  <c r="C264" i="5"/>
  <c r="Z263" i="5"/>
  <c r="Y263" i="5"/>
  <c r="X263" i="5"/>
  <c r="W263" i="5"/>
  <c r="V263" i="5"/>
  <c r="U263" i="5"/>
  <c r="T263" i="5"/>
  <c r="S263" i="5"/>
  <c r="R263" i="5"/>
  <c r="Q263" i="5"/>
  <c r="P263" i="5"/>
  <c r="O263" i="5"/>
  <c r="I263" i="5"/>
  <c r="D263" i="5"/>
  <c r="C263" i="5"/>
  <c r="Z262" i="5"/>
  <c r="Y262" i="5"/>
  <c r="X262" i="5"/>
  <c r="W262" i="5"/>
  <c r="V262" i="5"/>
  <c r="U262" i="5"/>
  <c r="T262" i="5"/>
  <c r="S262" i="5"/>
  <c r="R262" i="5"/>
  <c r="Q262" i="5"/>
  <c r="P262" i="5"/>
  <c r="O262" i="5"/>
  <c r="I262" i="5"/>
  <c r="D262" i="5"/>
  <c r="C262" i="5"/>
  <c r="Z261" i="5"/>
  <c r="Y261" i="5"/>
  <c r="X261" i="5"/>
  <c r="W261" i="5"/>
  <c r="V261" i="5"/>
  <c r="U261" i="5"/>
  <c r="T261" i="5"/>
  <c r="S261" i="5"/>
  <c r="R261" i="5"/>
  <c r="Q261" i="5"/>
  <c r="P261" i="5"/>
  <c r="O261" i="5"/>
  <c r="I261" i="5"/>
  <c r="D261" i="5"/>
  <c r="C261" i="5"/>
  <c r="Z260" i="5"/>
  <c r="Y260" i="5"/>
  <c r="X260" i="5"/>
  <c r="W260" i="5"/>
  <c r="V260" i="5"/>
  <c r="U260" i="5"/>
  <c r="T260" i="5"/>
  <c r="S260" i="5"/>
  <c r="R260" i="5"/>
  <c r="Q260" i="5"/>
  <c r="P260" i="5"/>
  <c r="O260" i="5"/>
  <c r="I260" i="5"/>
  <c r="D260" i="5"/>
  <c r="C260" i="5"/>
  <c r="Z259" i="5"/>
  <c r="Y259" i="5"/>
  <c r="X259" i="5"/>
  <c r="W259" i="5"/>
  <c r="V259" i="5"/>
  <c r="U259" i="5"/>
  <c r="T259" i="5"/>
  <c r="S259" i="5"/>
  <c r="R259" i="5"/>
  <c r="Q259" i="5"/>
  <c r="P259" i="5"/>
  <c r="O259" i="5"/>
  <c r="I259" i="5"/>
  <c r="D259" i="5"/>
  <c r="C259" i="5"/>
  <c r="Z258" i="5"/>
  <c r="Y258" i="5"/>
  <c r="X258" i="5"/>
  <c r="W258" i="5"/>
  <c r="V258" i="5"/>
  <c r="U258" i="5"/>
  <c r="T258" i="5"/>
  <c r="S258" i="5"/>
  <c r="R258" i="5"/>
  <c r="Q258" i="5"/>
  <c r="P258" i="5"/>
  <c r="O258" i="5"/>
  <c r="I258" i="5"/>
  <c r="D258" i="5"/>
  <c r="C258" i="5"/>
  <c r="Z257" i="5"/>
  <c r="Y257" i="5"/>
  <c r="X257" i="5"/>
  <c r="W257" i="5"/>
  <c r="V257" i="5"/>
  <c r="U257" i="5"/>
  <c r="T257" i="5"/>
  <c r="S257" i="5"/>
  <c r="R257" i="5"/>
  <c r="Q257" i="5"/>
  <c r="P257" i="5"/>
  <c r="O257" i="5"/>
  <c r="I257" i="5"/>
  <c r="D257" i="5"/>
  <c r="C257" i="5"/>
  <c r="Z256" i="5"/>
  <c r="Y256" i="5"/>
  <c r="X256" i="5"/>
  <c r="W256" i="5"/>
  <c r="V256" i="5"/>
  <c r="U256" i="5"/>
  <c r="T256" i="5"/>
  <c r="S256" i="5"/>
  <c r="R256" i="5"/>
  <c r="Q256" i="5"/>
  <c r="P256" i="5"/>
  <c r="O256" i="5"/>
  <c r="I256" i="5"/>
  <c r="D256" i="5"/>
  <c r="C256" i="5"/>
  <c r="Z255" i="5"/>
  <c r="Y255" i="5"/>
  <c r="X255" i="5"/>
  <c r="W255" i="5"/>
  <c r="V255" i="5"/>
  <c r="U255" i="5"/>
  <c r="T255" i="5"/>
  <c r="S255" i="5"/>
  <c r="R255" i="5"/>
  <c r="Q255" i="5"/>
  <c r="P255" i="5"/>
  <c r="O255" i="5"/>
  <c r="I255" i="5"/>
  <c r="D255" i="5"/>
  <c r="C255" i="5"/>
  <c r="Z254" i="5"/>
  <c r="Y254" i="5"/>
  <c r="X254" i="5"/>
  <c r="W254" i="5"/>
  <c r="V254" i="5"/>
  <c r="U254" i="5"/>
  <c r="T254" i="5"/>
  <c r="S254" i="5"/>
  <c r="R254" i="5"/>
  <c r="Q254" i="5"/>
  <c r="P254" i="5"/>
  <c r="O254" i="5"/>
  <c r="I254" i="5"/>
  <c r="D254" i="5"/>
  <c r="C254" i="5"/>
  <c r="Z253" i="5"/>
  <c r="Y253" i="5"/>
  <c r="X253" i="5"/>
  <c r="W253" i="5"/>
  <c r="V253" i="5"/>
  <c r="U253" i="5"/>
  <c r="T253" i="5"/>
  <c r="S253" i="5"/>
  <c r="R253" i="5"/>
  <c r="Q253" i="5"/>
  <c r="P253" i="5"/>
  <c r="O253" i="5"/>
  <c r="I253" i="5"/>
  <c r="D253" i="5"/>
  <c r="C253" i="5"/>
  <c r="Z252" i="5"/>
  <c r="Y252" i="5"/>
  <c r="X252" i="5"/>
  <c r="W252" i="5"/>
  <c r="V252" i="5"/>
  <c r="U252" i="5"/>
  <c r="T252" i="5"/>
  <c r="S252" i="5"/>
  <c r="R252" i="5"/>
  <c r="Q252" i="5"/>
  <c r="P252" i="5"/>
  <c r="O252" i="5"/>
  <c r="I252" i="5"/>
  <c r="D252" i="5"/>
  <c r="C252" i="5"/>
  <c r="Z251" i="5"/>
  <c r="Y251" i="5"/>
  <c r="X251" i="5"/>
  <c r="W251" i="5"/>
  <c r="V251" i="5"/>
  <c r="U251" i="5"/>
  <c r="T251" i="5"/>
  <c r="S251" i="5"/>
  <c r="R251" i="5"/>
  <c r="Q251" i="5"/>
  <c r="P251" i="5"/>
  <c r="O251" i="5"/>
  <c r="I251" i="5"/>
  <c r="D251" i="5"/>
  <c r="C251" i="5"/>
  <c r="Z250" i="5"/>
  <c r="Y250" i="5"/>
  <c r="X250" i="5"/>
  <c r="W250" i="5"/>
  <c r="V250" i="5"/>
  <c r="U250" i="5"/>
  <c r="T250" i="5"/>
  <c r="S250" i="5"/>
  <c r="R250" i="5"/>
  <c r="Q250" i="5"/>
  <c r="P250" i="5"/>
  <c r="O250" i="5"/>
  <c r="I250" i="5"/>
  <c r="D250" i="5"/>
  <c r="C250" i="5"/>
  <c r="Z249" i="5"/>
  <c r="Y249" i="5"/>
  <c r="X249" i="5"/>
  <c r="W249" i="5"/>
  <c r="V249" i="5"/>
  <c r="U249" i="5"/>
  <c r="T249" i="5"/>
  <c r="S249" i="5"/>
  <c r="R249" i="5"/>
  <c r="Q249" i="5"/>
  <c r="P249" i="5"/>
  <c r="O249" i="5"/>
  <c r="I249" i="5"/>
  <c r="D249" i="5"/>
  <c r="C249" i="5"/>
  <c r="Z248" i="5"/>
  <c r="Y248" i="5"/>
  <c r="X248" i="5"/>
  <c r="W248" i="5"/>
  <c r="V248" i="5"/>
  <c r="U248" i="5"/>
  <c r="T248" i="5"/>
  <c r="S248" i="5"/>
  <c r="R248" i="5"/>
  <c r="Q248" i="5"/>
  <c r="P248" i="5"/>
  <c r="O248" i="5"/>
  <c r="I248" i="5"/>
  <c r="D248" i="5"/>
  <c r="C248" i="5"/>
  <c r="Z247" i="5"/>
  <c r="Y247" i="5"/>
  <c r="X247" i="5"/>
  <c r="W247" i="5"/>
  <c r="V247" i="5"/>
  <c r="U247" i="5"/>
  <c r="T247" i="5"/>
  <c r="S247" i="5"/>
  <c r="R247" i="5"/>
  <c r="Q247" i="5"/>
  <c r="P247" i="5"/>
  <c r="O247" i="5"/>
  <c r="I247" i="5"/>
  <c r="D247" i="5"/>
  <c r="C247" i="5"/>
  <c r="Z246" i="5"/>
  <c r="Y246" i="5"/>
  <c r="X246" i="5"/>
  <c r="W246" i="5"/>
  <c r="V246" i="5"/>
  <c r="U246" i="5"/>
  <c r="T246" i="5"/>
  <c r="S246" i="5"/>
  <c r="R246" i="5"/>
  <c r="Q246" i="5"/>
  <c r="P246" i="5"/>
  <c r="O246" i="5"/>
  <c r="I246" i="5"/>
  <c r="D246" i="5"/>
  <c r="C246" i="5"/>
  <c r="Z245" i="5"/>
  <c r="Y245" i="5"/>
  <c r="X245" i="5"/>
  <c r="W245" i="5"/>
  <c r="V245" i="5"/>
  <c r="U245" i="5"/>
  <c r="T245" i="5"/>
  <c r="S245" i="5"/>
  <c r="R245" i="5"/>
  <c r="Q245" i="5"/>
  <c r="P245" i="5"/>
  <c r="O245" i="5"/>
  <c r="I245" i="5"/>
  <c r="D245" i="5"/>
  <c r="C245" i="5"/>
  <c r="Z244" i="5"/>
  <c r="Y244" i="5"/>
  <c r="X244" i="5"/>
  <c r="W244" i="5"/>
  <c r="V244" i="5"/>
  <c r="U244" i="5"/>
  <c r="T244" i="5"/>
  <c r="S244" i="5"/>
  <c r="R244" i="5"/>
  <c r="Q244" i="5"/>
  <c r="P244" i="5"/>
  <c r="O244" i="5"/>
  <c r="I244" i="5"/>
  <c r="D244" i="5"/>
  <c r="C244" i="5"/>
  <c r="Z243" i="5"/>
  <c r="Y243" i="5"/>
  <c r="X243" i="5"/>
  <c r="W243" i="5"/>
  <c r="V243" i="5"/>
  <c r="U243" i="5"/>
  <c r="T243" i="5"/>
  <c r="S243" i="5"/>
  <c r="R243" i="5"/>
  <c r="Q243" i="5"/>
  <c r="P243" i="5"/>
  <c r="O243" i="5"/>
  <c r="I243" i="5"/>
  <c r="D243" i="5"/>
  <c r="C243" i="5"/>
  <c r="Z242" i="5"/>
  <c r="Y242" i="5"/>
  <c r="X242" i="5"/>
  <c r="W242" i="5"/>
  <c r="V242" i="5"/>
  <c r="U242" i="5"/>
  <c r="T242" i="5"/>
  <c r="S242" i="5"/>
  <c r="R242" i="5"/>
  <c r="Q242" i="5"/>
  <c r="P242" i="5"/>
  <c r="O242" i="5"/>
  <c r="I242" i="5"/>
  <c r="D242" i="5"/>
  <c r="C242" i="5"/>
  <c r="Z241" i="5"/>
  <c r="Y241" i="5"/>
  <c r="X241" i="5"/>
  <c r="W241" i="5"/>
  <c r="V241" i="5"/>
  <c r="U241" i="5"/>
  <c r="T241" i="5"/>
  <c r="S241" i="5"/>
  <c r="R241" i="5"/>
  <c r="Q241" i="5"/>
  <c r="P241" i="5"/>
  <c r="O241" i="5"/>
  <c r="I241" i="5"/>
  <c r="D241" i="5"/>
  <c r="C241" i="5"/>
  <c r="Z240" i="5"/>
  <c r="Y240" i="5"/>
  <c r="X240" i="5"/>
  <c r="W240" i="5"/>
  <c r="V240" i="5"/>
  <c r="U240" i="5"/>
  <c r="T240" i="5"/>
  <c r="S240" i="5"/>
  <c r="R240" i="5"/>
  <c r="Q240" i="5"/>
  <c r="P240" i="5"/>
  <c r="O240" i="5"/>
  <c r="I240" i="5"/>
  <c r="D240" i="5"/>
  <c r="C240" i="5"/>
  <c r="Z239" i="5"/>
  <c r="Y239" i="5"/>
  <c r="X239" i="5"/>
  <c r="W239" i="5"/>
  <c r="V239" i="5"/>
  <c r="U239" i="5"/>
  <c r="T239" i="5"/>
  <c r="S239" i="5"/>
  <c r="R239" i="5"/>
  <c r="Q239" i="5"/>
  <c r="P239" i="5"/>
  <c r="O239" i="5"/>
  <c r="I239" i="5"/>
  <c r="D239" i="5"/>
  <c r="C239" i="5"/>
  <c r="Z238" i="5"/>
  <c r="Y238" i="5"/>
  <c r="X238" i="5"/>
  <c r="W238" i="5"/>
  <c r="V238" i="5"/>
  <c r="U238" i="5"/>
  <c r="T238" i="5"/>
  <c r="S238" i="5"/>
  <c r="R238" i="5"/>
  <c r="Q238" i="5"/>
  <c r="P238" i="5"/>
  <c r="O238" i="5"/>
  <c r="I238" i="5"/>
  <c r="D238" i="5"/>
  <c r="C238" i="5"/>
  <c r="Z237" i="5"/>
  <c r="Y237" i="5"/>
  <c r="X237" i="5"/>
  <c r="W237" i="5"/>
  <c r="V237" i="5"/>
  <c r="U237" i="5"/>
  <c r="T237" i="5"/>
  <c r="S237" i="5"/>
  <c r="R237" i="5"/>
  <c r="Q237" i="5"/>
  <c r="P237" i="5"/>
  <c r="O237" i="5"/>
  <c r="I237" i="5"/>
  <c r="D237" i="5"/>
  <c r="C237" i="5"/>
  <c r="Z236" i="5"/>
  <c r="Y236" i="5"/>
  <c r="X236" i="5"/>
  <c r="W236" i="5"/>
  <c r="V236" i="5"/>
  <c r="U236" i="5"/>
  <c r="T236" i="5"/>
  <c r="S236" i="5"/>
  <c r="R236" i="5"/>
  <c r="Q236" i="5"/>
  <c r="P236" i="5"/>
  <c r="O236" i="5"/>
  <c r="I236" i="5"/>
  <c r="D236" i="5"/>
  <c r="C236" i="5"/>
  <c r="Z235" i="5"/>
  <c r="Y235" i="5"/>
  <c r="X235" i="5"/>
  <c r="W235" i="5"/>
  <c r="V235" i="5"/>
  <c r="U235" i="5"/>
  <c r="T235" i="5"/>
  <c r="S235" i="5"/>
  <c r="R235" i="5"/>
  <c r="Q235" i="5"/>
  <c r="P235" i="5"/>
  <c r="O235" i="5"/>
  <c r="I235" i="5"/>
  <c r="D235" i="5"/>
  <c r="C235" i="5"/>
  <c r="Z234" i="5"/>
  <c r="Y234" i="5"/>
  <c r="X234" i="5"/>
  <c r="W234" i="5"/>
  <c r="V234" i="5"/>
  <c r="U234" i="5"/>
  <c r="T234" i="5"/>
  <c r="S234" i="5"/>
  <c r="R234" i="5"/>
  <c r="Q234" i="5"/>
  <c r="P234" i="5"/>
  <c r="O234" i="5"/>
  <c r="I234" i="5"/>
  <c r="D234" i="5"/>
  <c r="C234" i="5"/>
  <c r="Z233" i="5"/>
  <c r="Y233" i="5"/>
  <c r="X233" i="5"/>
  <c r="W233" i="5"/>
  <c r="V233" i="5"/>
  <c r="U233" i="5"/>
  <c r="T233" i="5"/>
  <c r="S233" i="5"/>
  <c r="R233" i="5"/>
  <c r="Q233" i="5"/>
  <c r="P233" i="5"/>
  <c r="O233" i="5"/>
  <c r="I233" i="5"/>
  <c r="D233" i="5"/>
  <c r="C233" i="5"/>
  <c r="Z232" i="5"/>
  <c r="Y232" i="5"/>
  <c r="X232" i="5"/>
  <c r="W232" i="5"/>
  <c r="V232" i="5"/>
  <c r="U232" i="5"/>
  <c r="T232" i="5"/>
  <c r="S232" i="5"/>
  <c r="R232" i="5"/>
  <c r="Q232" i="5"/>
  <c r="P232" i="5"/>
  <c r="O232" i="5"/>
  <c r="I232" i="5"/>
  <c r="D232" i="5"/>
  <c r="C232" i="5"/>
  <c r="Z231" i="5"/>
  <c r="Y231" i="5"/>
  <c r="X231" i="5"/>
  <c r="W231" i="5"/>
  <c r="V231" i="5"/>
  <c r="U231" i="5"/>
  <c r="T231" i="5"/>
  <c r="S231" i="5"/>
  <c r="R231" i="5"/>
  <c r="Q231" i="5"/>
  <c r="P231" i="5"/>
  <c r="O231" i="5"/>
  <c r="I231" i="5"/>
  <c r="D231" i="5"/>
  <c r="C231" i="5"/>
  <c r="Z230" i="5"/>
  <c r="Y230" i="5"/>
  <c r="X230" i="5"/>
  <c r="W230" i="5"/>
  <c r="V230" i="5"/>
  <c r="U230" i="5"/>
  <c r="T230" i="5"/>
  <c r="S230" i="5"/>
  <c r="R230" i="5"/>
  <c r="Q230" i="5"/>
  <c r="P230" i="5"/>
  <c r="O230" i="5"/>
  <c r="I230" i="5"/>
  <c r="D230" i="5"/>
  <c r="C230" i="5"/>
  <c r="Z229" i="5"/>
  <c r="Y229" i="5"/>
  <c r="X229" i="5"/>
  <c r="W229" i="5"/>
  <c r="V229" i="5"/>
  <c r="U229" i="5"/>
  <c r="T229" i="5"/>
  <c r="S229" i="5"/>
  <c r="R229" i="5"/>
  <c r="Q229" i="5"/>
  <c r="P229" i="5"/>
  <c r="O229" i="5"/>
  <c r="I229" i="5"/>
  <c r="D229" i="5"/>
  <c r="C229" i="5"/>
  <c r="Z228" i="5"/>
  <c r="Y228" i="5"/>
  <c r="X228" i="5"/>
  <c r="W228" i="5"/>
  <c r="V228" i="5"/>
  <c r="U228" i="5"/>
  <c r="T228" i="5"/>
  <c r="S228" i="5"/>
  <c r="R228" i="5"/>
  <c r="Q228" i="5"/>
  <c r="P228" i="5"/>
  <c r="O228" i="5"/>
  <c r="I228" i="5"/>
  <c r="D228" i="5"/>
  <c r="C228" i="5"/>
  <c r="Z227" i="5"/>
  <c r="Y227" i="5"/>
  <c r="X227" i="5"/>
  <c r="W227" i="5"/>
  <c r="V227" i="5"/>
  <c r="U227" i="5"/>
  <c r="T227" i="5"/>
  <c r="S227" i="5"/>
  <c r="R227" i="5"/>
  <c r="Q227" i="5"/>
  <c r="P227" i="5"/>
  <c r="O227" i="5"/>
  <c r="I227" i="5"/>
  <c r="D227" i="5"/>
  <c r="C227" i="5"/>
  <c r="Z226" i="5"/>
  <c r="Y226" i="5"/>
  <c r="X226" i="5"/>
  <c r="W226" i="5"/>
  <c r="V226" i="5"/>
  <c r="U226" i="5"/>
  <c r="T226" i="5"/>
  <c r="S226" i="5"/>
  <c r="R226" i="5"/>
  <c r="Q226" i="5"/>
  <c r="P226" i="5"/>
  <c r="O226" i="5"/>
  <c r="I226" i="5"/>
  <c r="D226" i="5"/>
  <c r="C226" i="5"/>
  <c r="Z225" i="5"/>
  <c r="Y225" i="5"/>
  <c r="X225" i="5"/>
  <c r="W225" i="5"/>
  <c r="V225" i="5"/>
  <c r="U225" i="5"/>
  <c r="T225" i="5"/>
  <c r="S225" i="5"/>
  <c r="R225" i="5"/>
  <c r="Q225" i="5"/>
  <c r="P225" i="5"/>
  <c r="O225" i="5"/>
  <c r="I225" i="5"/>
  <c r="D225" i="5"/>
  <c r="C225" i="5"/>
  <c r="Z224" i="5"/>
  <c r="Y224" i="5"/>
  <c r="X224" i="5"/>
  <c r="W224" i="5"/>
  <c r="V224" i="5"/>
  <c r="U224" i="5"/>
  <c r="T224" i="5"/>
  <c r="S224" i="5"/>
  <c r="R224" i="5"/>
  <c r="Q224" i="5"/>
  <c r="P224" i="5"/>
  <c r="O224" i="5"/>
  <c r="I224" i="5"/>
  <c r="D224" i="5"/>
  <c r="C224" i="5"/>
  <c r="Z223" i="5"/>
  <c r="Y223" i="5"/>
  <c r="X223" i="5"/>
  <c r="W223" i="5"/>
  <c r="V223" i="5"/>
  <c r="U223" i="5"/>
  <c r="T223" i="5"/>
  <c r="S223" i="5"/>
  <c r="R223" i="5"/>
  <c r="Q223" i="5"/>
  <c r="P223" i="5"/>
  <c r="O223" i="5"/>
  <c r="I223" i="5"/>
  <c r="D223" i="5"/>
  <c r="C223" i="5"/>
  <c r="Z222" i="5"/>
  <c r="Y222" i="5"/>
  <c r="X222" i="5"/>
  <c r="W222" i="5"/>
  <c r="V222" i="5"/>
  <c r="U222" i="5"/>
  <c r="T222" i="5"/>
  <c r="S222" i="5"/>
  <c r="R222" i="5"/>
  <c r="Q222" i="5"/>
  <c r="P222" i="5"/>
  <c r="O222" i="5"/>
  <c r="I222" i="5"/>
  <c r="D222" i="5"/>
  <c r="C222" i="5"/>
  <c r="Z221" i="5"/>
  <c r="Y221" i="5"/>
  <c r="X221" i="5"/>
  <c r="W221" i="5"/>
  <c r="V221" i="5"/>
  <c r="U221" i="5"/>
  <c r="T221" i="5"/>
  <c r="S221" i="5"/>
  <c r="R221" i="5"/>
  <c r="Q221" i="5"/>
  <c r="P221" i="5"/>
  <c r="O221" i="5"/>
  <c r="I221" i="5"/>
  <c r="D221" i="5"/>
  <c r="C221" i="5"/>
  <c r="Z220" i="5"/>
  <c r="Y220" i="5"/>
  <c r="X220" i="5"/>
  <c r="W220" i="5"/>
  <c r="V220" i="5"/>
  <c r="U220" i="5"/>
  <c r="T220" i="5"/>
  <c r="S220" i="5"/>
  <c r="R220" i="5"/>
  <c r="Q220" i="5"/>
  <c r="P220" i="5"/>
  <c r="O220" i="5"/>
  <c r="I220" i="5"/>
  <c r="D220" i="5"/>
  <c r="C220" i="5"/>
  <c r="Z219" i="5"/>
  <c r="Y219" i="5"/>
  <c r="X219" i="5"/>
  <c r="W219" i="5"/>
  <c r="V219" i="5"/>
  <c r="U219" i="5"/>
  <c r="T219" i="5"/>
  <c r="S219" i="5"/>
  <c r="R219" i="5"/>
  <c r="Q219" i="5"/>
  <c r="P219" i="5"/>
  <c r="O219" i="5"/>
  <c r="I219" i="5"/>
  <c r="D219" i="5"/>
  <c r="C219" i="5"/>
  <c r="Z218" i="5"/>
  <c r="Y218" i="5"/>
  <c r="X218" i="5"/>
  <c r="W218" i="5"/>
  <c r="V218" i="5"/>
  <c r="U218" i="5"/>
  <c r="T218" i="5"/>
  <c r="S218" i="5"/>
  <c r="R218" i="5"/>
  <c r="Q218" i="5"/>
  <c r="P218" i="5"/>
  <c r="O218" i="5"/>
  <c r="I218" i="5"/>
  <c r="D218" i="5"/>
  <c r="C218" i="5"/>
  <c r="Z217" i="5"/>
  <c r="Y217" i="5"/>
  <c r="X217" i="5"/>
  <c r="W217" i="5"/>
  <c r="V217" i="5"/>
  <c r="U217" i="5"/>
  <c r="T217" i="5"/>
  <c r="S217" i="5"/>
  <c r="R217" i="5"/>
  <c r="Q217" i="5"/>
  <c r="P217" i="5"/>
  <c r="O217" i="5"/>
  <c r="I217" i="5"/>
  <c r="D217" i="5"/>
  <c r="C217" i="5"/>
  <c r="Z216" i="5"/>
  <c r="Y216" i="5"/>
  <c r="X216" i="5"/>
  <c r="W216" i="5"/>
  <c r="V216" i="5"/>
  <c r="U216" i="5"/>
  <c r="T216" i="5"/>
  <c r="S216" i="5"/>
  <c r="R216" i="5"/>
  <c r="Q216" i="5"/>
  <c r="P216" i="5"/>
  <c r="O216" i="5"/>
  <c r="I216" i="5"/>
  <c r="D216" i="5"/>
  <c r="C216" i="5"/>
  <c r="Z215" i="5"/>
  <c r="Y215" i="5"/>
  <c r="X215" i="5"/>
  <c r="W215" i="5"/>
  <c r="V215" i="5"/>
  <c r="U215" i="5"/>
  <c r="T215" i="5"/>
  <c r="S215" i="5"/>
  <c r="R215" i="5"/>
  <c r="Q215" i="5"/>
  <c r="P215" i="5"/>
  <c r="O215" i="5"/>
  <c r="I215" i="5"/>
  <c r="D215" i="5"/>
  <c r="C215" i="5"/>
  <c r="Z214" i="5"/>
  <c r="Y214" i="5"/>
  <c r="X214" i="5"/>
  <c r="W214" i="5"/>
  <c r="V214" i="5"/>
  <c r="U214" i="5"/>
  <c r="T214" i="5"/>
  <c r="S214" i="5"/>
  <c r="R214" i="5"/>
  <c r="Q214" i="5"/>
  <c r="P214" i="5"/>
  <c r="O214" i="5"/>
  <c r="I214" i="5"/>
  <c r="D214" i="5"/>
  <c r="C214" i="5"/>
  <c r="Z213" i="5"/>
  <c r="Y213" i="5"/>
  <c r="X213" i="5"/>
  <c r="W213" i="5"/>
  <c r="V213" i="5"/>
  <c r="U213" i="5"/>
  <c r="T213" i="5"/>
  <c r="S213" i="5"/>
  <c r="R213" i="5"/>
  <c r="Q213" i="5"/>
  <c r="P213" i="5"/>
  <c r="O213" i="5"/>
  <c r="I213" i="5"/>
  <c r="D213" i="5"/>
  <c r="C213" i="5"/>
  <c r="Z212" i="5"/>
  <c r="Y212" i="5"/>
  <c r="X212" i="5"/>
  <c r="W212" i="5"/>
  <c r="V212" i="5"/>
  <c r="U212" i="5"/>
  <c r="T212" i="5"/>
  <c r="S212" i="5"/>
  <c r="R212" i="5"/>
  <c r="Q212" i="5"/>
  <c r="P212" i="5"/>
  <c r="O212" i="5"/>
  <c r="I212" i="5"/>
  <c r="D212" i="5"/>
  <c r="C212" i="5"/>
  <c r="Z211" i="5"/>
  <c r="Y211" i="5"/>
  <c r="X211" i="5"/>
  <c r="W211" i="5"/>
  <c r="V211" i="5"/>
  <c r="U211" i="5"/>
  <c r="T211" i="5"/>
  <c r="S211" i="5"/>
  <c r="R211" i="5"/>
  <c r="Q211" i="5"/>
  <c r="P211" i="5"/>
  <c r="O211" i="5"/>
  <c r="I211" i="5"/>
  <c r="D211" i="5"/>
  <c r="C211" i="5"/>
  <c r="Z210" i="5"/>
  <c r="Y210" i="5"/>
  <c r="X210" i="5"/>
  <c r="W210" i="5"/>
  <c r="V210" i="5"/>
  <c r="U210" i="5"/>
  <c r="T210" i="5"/>
  <c r="S210" i="5"/>
  <c r="R210" i="5"/>
  <c r="Q210" i="5"/>
  <c r="P210" i="5"/>
  <c r="O210" i="5"/>
  <c r="I210" i="5"/>
  <c r="D210" i="5"/>
  <c r="C210" i="5"/>
  <c r="Z209" i="5"/>
  <c r="Y209" i="5"/>
  <c r="X209" i="5"/>
  <c r="W209" i="5"/>
  <c r="V209" i="5"/>
  <c r="U209" i="5"/>
  <c r="T209" i="5"/>
  <c r="S209" i="5"/>
  <c r="R209" i="5"/>
  <c r="Q209" i="5"/>
  <c r="P209" i="5"/>
  <c r="O209" i="5"/>
  <c r="I209" i="5"/>
  <c r="D209" i="5"/>
  <c r="C209" i="5"/>
  <c r="Z208" i="5"/>
  <c r="Y208" i="5"/>
  <c r="X208" i="5"/>
  <c r="W208" i="5"/>
  <c r="V208" i="5"/>
  <c r="U208" i="5"/>
  <c r="T208" i="5"/>
  <c r="S208" i="5"/>
  <c r="R208" i="5"/>
  <c r="Q208" i="5"/>
  <c r="P208" i="5"/>
  <c r="O208" i="5"/>
  <c r="I208" i="5"/>
  <c r="D208" i="5"/>
  <c r="C208" i="5"/>
  <c r="Z207" i="5"/>
  <c r="Y207" i="5"/>
  <c r="X207" i="5"/>
  <c r="W207" i="5"/>
  <c r="V207" i="5"/>
  <c r="U207" i="5"/>
  <c r="T207" i="5"/>
  <c r="S207" i="5"/>
  <c r="R207" i="5"/>
  <c r="Q207" i="5"/>
  <c r="P207" i="5"/>
  <c r="O207" i="5"/>
  <c r="I207" i="5"/>
  <c r="D207" i="5"/>
  <c r="C207" i="5"/>
  <c r="Z206" i="5"/>
  <c r="Y206" i="5"/>
  <c r="X206" i="5"/>
  <c r="W206" i="5"/>
  <c r="V206" i="5"/>
  <c r="U206" i="5"/>
  <c r="T206" i="5"/>
  <c r="S206" i="5"/>
  <c r="R206" i="5"/>
  <c r="Q206" i="5"/>
  <c r="P206" i="5"/>
  <c r="O206" i="5"/>
  <c r="I206" i="5"/>
  <c r="D206" i="5"/>
  <c r="C206" i="5"/>
  <c r="Z205" i="5"/>
  <c r="Y205" i="5"/>
  <c r="X205" i="5"/>
  <c r="W205" i="5"/>
  <c r="V205" i="5"/>
  <c r="U205" i="5"/>
  <c r="T205" i="5"/>
  <c r="S205" i="5"/>
  <c r="R205" i="5"/>
  <c r="Q205" i="5"/>
  <c r="P205" i="5"/>
  <c r="O205" i="5"/>
  <c r="I205" i="5"/>
  <c r="D205" i="5"/>
  <c r="C205" i="5"/>
  <c r="Z204" i="5"/>
  <c r="Y204" i="5"/>
  <c r="X204" i="5"/>
  <c r="W204" i="5"/>
  <c r="V204" i="5"/>
  <c r="U204" i="5"/>
  <c r="T204" i="5"/>
  <c r="S204" i="5"/>
  <c r="R204" i="5"/>
  <c r="Q204" i="5"/>
  <c r="P204" i="5"/>
  <c r="O204" i="5"/>
  <c r="I204" i="5"/>
  <c r="D204" i="5"/>
  <c r="C204" i="5"/>
  <c r="Z203" i="5"/>
  <c r="Y203" i="5"/>
  <c r="X203" i="5"/>
  <c r="W203" i="5"/>
  <c r="V203" i="5"/>
  <c r="U203" i="5"/>
  <c r="T203" i="5"/>
  <c r="S203" i="5"/>
  <c r="R203" i="5"/>
  <c r="Q203" i="5"/>
  <c r="P203" i="5"/>
  <c r="O203" i="5"/>
  <c r="I203" i="5"/>
  <c r="D203" i="5"/>
  <c r="C203" i="5"/>
  <c r="Z202" i="5"/>
  <c r="Y202" i="5"/>
  <c r="X202" i="5"/>
  <c r="W202" i="5"/>
  <c r="V202" i="5"/>
  <c r="U202" i="5"/>
  <c r="T202" i="5"/>
  <c r="S202" i="5"/>
  <c r="R202" i="5"/>
  <c r="Q202" i="5"/>
  <c r="P202" i="5"/>
  <c r="O202" i="5"/>
  <c r="I202" i="5"/>
  <c r="D202" i="5"/>
  <c r="C202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I201" i="5"/>
  <c r="D201" i="5"/>
  <c r="C201" i="5"/>
  <c r="Z200" i="5"/>
  <c r="Y200" i="5"/>
  <c r="X200" i="5"/>
  <c r="W200" i="5"/>
  <c r="V200" i="5"/>
  <c r="U200" i="5"/>
  <c r="T200" i="5"/>
  <c r="S200" i="5"/>
  <c r="R200" i="5"/>
  <c r="Q200" i="5"/>
  <c r="P200" i="5"/>
  <c r="O200" i="5"/>
  <c r="I200" i="5"/>
  <c r="D200" i="5"/>
  <c r="C200" i="5"/>
  <c r="Z199" i="5"/>
  <c r="Y199" i="5"/>
  <c r="X199" i="5"/>
  <c r="W199" i="5"/>
  <c r="V199" i="5"/>
  <c r="U199" i="5"/>
  <c r="T199" i="5"/>
  <c r="S199" i="5"/>
  <c r="R199" i="5"/>
  <c r="Q199" i="5"/>
  <c r="P199" i="5"/>
  <c r="O199" i="5"/>
  <c r="I199" i="5"/>
  <c r="D199" i="5"/>
  <c r="C199" i="5"/>
  <c r="Z198" i="5"/>
  <c r="Y198" i="5"/>
  <c r="X198" i="5"/>
  <c r="W198" i="5"/>
  <c r="V198" i="5"/>
  <c r="U198" i="5"/>
  <c r="T198" i="5"/>
  <c r="S198" i="5"/>
  <c r="R198" i="5"/>
  <c r="Q198" i="5"/>
  <c r="P198" i="5"/>
  <c r="O198" i="5"/>
  <c r="I198" i="5"/>
  <c r="D198" i="5"/>
  <c r="C198" i="5"/>
  <c r="Z197" i="5"/>
  <c r="Y197" i="5"/>
  <c r="X197" i="5"/>
  <c r="W197" i="5"/>
  <c r="V197" i="5"/>
  <c r="U197" i="5"/>
  <c r="T197" i="5"/>
  <c r="S197" i="5"/>
  <c r="R197" i="5"/>
  <c r="Q197" i="5"/>
  <c r="P197" i="5"/>
  <c r="O197" i="5"/>
  <c r="I197" i="5"/>
  <c r="D197" i="5"/>
  <c r="C197" i="5"/>
  <c r="Z196" i="5"/>
  <c r="Y196" i="5"/>
  <c r="X196" i="5"/>
  <c r="W196" i="5"/>
  <c r="V196" i="5"/>
  <c r="U196" i="5"/>
  <c r="T196" i="5"/>
  <c r="S196" i="5"/>
  <c r="R196" i="5"/>
  <c r="Q196" i="5"/>
  <c r="P196" i="5"/>
  <c r="O196" i="5"/>
  <c r="I196" i="5"/>
  <c r="D196" i="5"/>
  <c r="C196" i="5"/>
  <c r="Z195" i="5"/>
  <c r="Y195" i="5"/>
  <c r="X195" i="5"/>
  <c r="W195" i="5"/>
  <c r="V195" i="5"/>
  <c r="U195" i="5"/>
  <c r="T195" i="5"/>
  <c r="S195" i="5"/>
  <c r="R195" i="5"/>
  <c r="Q195" i="5"/>
  <c r="P195" i="5"/>
  <c r="O195" i="5"/>
  <c r="I195" i="5"/>
  <c r="D195" i="5"/>
  <c r="C195" i="5"/>
  <c r="Z194" i="5"/>
  <c r="Y194" i="5"/>
  <c r="X194" i="5"/>
  <c r="W194" i="5"/>
  <c r="V194" i="5"/>
  <c r="U194" i="5"/>
  <c r="T194" i="5"/>
  <c r="S194" i="5"/>
  <c r="R194" i="5"/>
  <c r="Q194" i="5"/>
  <c r="P194" i="5"/>
  <c r="O194" i="5"/>
  <c r="I194" i="5"/>
  <c r="D194" i="5"/>
  <c r="C194" i="5"/>
  <c r="Z193" i="5"/>
  <c r="Y193" i="5"/>
  <c r="X193" i="5"/>
  <c r="W193" i="5"/>
  <c r="V193" i="5"/>
  <c r="U193" i="5"/>
  <c r="T193" i="5"/>
  <c r="S193" i="5"/>
  <c r="R193" i="5"/>
  <c r="Q193" i="5"/>
  <c r="P193" i="5"/>
  <c r="O193" i="5"/>
  <c r="I193" i="5"/>
  <c r="D193" i="5"/>
  <c r="C193" i="5"/>
  <c r="Z192" i="5"/>
  <c r="Y192" i="5"/>
  <c r="X192" i="5"/>
  <c r="W192" i="5"/>
  <c r="V192" i="5"/>
  <c r="U192" i="5"/>
  <c r="T192" i="5"/>
  <c r="S192" i="5"/>
  <c r="R192" i="5"/>
  <c r="Q192" i="5"/>
  <c r="P192" i="5"/>
  <c r="O192" i="5"/>
  <c r="I192" i="5"/>
  <c r="D192" i="5"/>
  <c r="C192" i="5"/>
  <c r="Z191" i="5"/>
  <c r="Y191" i="5"/>
  <c r="X191" i="5"/>
  <c r="W191" i="5"/>
  <c r="V191" i="5"/>
  <c r="U191" i="5"/>
  <c r="T191" i="5"/>
  <c r="S191" i="5"/>
  <c r="R191" i="5"/>
  <c r="Q191" i="5"/>
  <c r="P191" i="5"/>
  <c r="O191" i="5"/>
  <c r="I191" i="5"/>
  <c r="D191" i="5"/>
  <c r="C191" i="5"/>
  <c r="Z190" i="5"/>
  <c r="Y190" i="5"/>
  <c r="X190" i="5"/>
  <c r="W190" i="5"/>
  <c r="V190" i="5"/>
  <c r="U190" i="5"/>
  <c r="T190" i="5"/>
  <c r="S190" i="5"/>
  <c r="R190" i="5"/>
  <c r="Q190" i="5"/>
  <c r="P190" i="5"/>
  <c r="O190" i="5"/>
  <c r="I190" i="5"/>
  <c r="D190" i="5"/>
  <c r="C190" i="5"/>
  <c r="Z189" i="5"/>
  <c r="Y189" i="5"/>
  <c r="X189" i="5"/>
  <c r="W189" i="5"/>
  <c r="V189" i="5"/>
  <c r="U189" i="5"/>
  <c r="T189" i="5"/>
  <c r="S189" i="5"/>
  <c r="R189" i="5"/>
  <c r="Q189" i="5"/>
  <c r="P189" i="5"/>
  <c r="O189" i="5"/>
  <c r="I189" i="5"/>
  <c r="D189" i="5"/>
  <c r="C189" i="5"/>
  <c r="Z188" i="5"/>
  <c r="Y188" i="5"/>
  <c r="X188" i="5"/>
  <c r="W188" i="5"/>
  <c r="V188" i="5"/>
  <c r="U188" i="5"/>
  <c r="T188" i="5"/>
  <c r="S188" i="5"/>
  <c r="R188" i="5"/>
  <c r="Q188" i="5"/>
  <c r="P188" i="5"/>
  <c r="O188" i="5"/>
  <c r="I188" i="5"/>
  <c r="D188" i="5"/>
  <c r="C188" i="5"/>
  <c r="Z187" i="5"/>
  <c r="Y187" i="5"/>
  <c r="X187" i="5"/>
  <c r="W187" i="5"/>
  <c r="V187" i="5"/>
  <c r="U187" i="5"/>
  <c r="T187" i="5"/>
  <c r="S187" i="5"/>
  <c r="R187" i="5"/>
  <c r="Q187" i="5"/>
  <c r="P187" i="5"/>
  <c r="O187" i="5"/>
  <c r="I187" i="5"/>
  <c r="D187" i="5"/>
  <c r="C187" i="5"/>
  <c r="Z186" i="5"/>
  <c r="Y186" i="5"/>
  <c r="X186" i="5"/>
  <c r="W186" i="5"/>
  <c r="V186" i="5"/>
  <c r="U186" i="5"/>
  <c r="T186" i="5"/>
  <c r="S186" i="5"/>
  <c r="R186" i="5"/>
  <c r="Q186" i="5"/>
  <c r="P186" i="5"/>
  <c r="O186" i="5"/>
  <c r="I186" i="5"/>
  <c r="D186" i="5"/>
  <c r="C186" i="5"/>
  <c r="Z185" i="5"/>
  <c r="Y185" i="5"/>
  <c r="X185" i="5"/>
  <c r="W185" i="5"/>
  <c r="V185" i="5"/>
  <c r="U185" i="5"/>
  <c r="T185" i="5"/>
  <c r="S185" i="5"/>
  <c r="R185" i="5"/>
  <c r="Q185" i="5"/>
  <c r="P185" i="5"/>
  <c r="O185" i="5"/>
  <c r="I185" i="5"/>
  <c r="D185" i="5"/>
  <c r="C185" i="5"/>
  <c r="Z184" i="5"/>
  <c r="Y184" i="5"/>
  <c r="X184" i="5"/>
  <c r="W184" i="5"/>
  <c r="V184" i="5"/>
  <c r="U184" i="5"/>
  <c r="T184" i="5"/>
  <c r="S184" i="5"/>
  <c r="R184" i="5"/>
  <c r="Q184" i="5"/>
  <c r="P184" i="5"/>
  <c r="O184" i="5"/>
  <c r="I184" i="5"/>
  <c r="D184" i="5"/>
  <c r="C184" i="5"/>
  <c r="Z183" i="5"/>
  <c r="Y183" i="5"/>
  <c r="X183" i="5"/>
  <c r="W183" i="5"/>
  <c r="V183" i="5"/>
  <c r="U183" i="5"/>
  <c r="T183" i="5"/>
  <c r="S183" i="5"/>
  <c r="R183" i="5"/>
  <c r="Q183" i="5"/>
  <c r="P183" i="5"/>
  <c r="O183" i="5"/>
  <c r="I183" i="5"/>
  <c r="D183" i="5"/>
  <c r="C183" i="5"/>
  <c r="Z182" i="5"/>
  <c r="Y182" i="5"/>
  <c r="X182" i="5"/>
  <c r="W182" i="5"/>
  <c r="V182" i="5"/>
  <c r="U182" i="5"/>
  <c r="T182" i="5"/>
  <c r="S182" i="5"/>
  <c r="R182" i="5"/>
  <c r="Q182" i="5"/>
  <c r="P182" i="5"/>
  <c r="O182" i="5"/>
  <c r="I182" i="5"/>
  <c r="D182" i="5"/>
  <c r="C182" i="5"/>
  <c r="Z181" i="5"/>
  <c r="Y181" i="5"/>
  <c r="X181" i="5"/>
  <c r="W181" i="5"/>
  <c r="V181" i="5"/>
  <c r="U181" i="5"/>
  <c r="T181" i="5"/>
  <c r="S181" i="5"/>
  <c r="R181" i="5"/>
  <c r="Q181" i="5"/>
  <c r="P181" i="5"/>
  <c r="O181" i="5"/>
  <c r="I181" i="5"/>
  <c r="D181" i="5"/>
  <c r="C181" i="5"/>
  <c r="Z180" i="5"/>
  <c r="Y180" i="5"/>
  <c r="X180" i="5"/>
  <c r="W180" i="5"/>
  <c r="V180" i="5"/>
  <c r="U180" i="5"/>
  <c r="T180" i="5"/>
  <c r="S180" i="5"/>
  <c r="R180" i="5"/>
  <c r="Q180" i="5"/>
  <c r="P180" i="5"/>
  <c r="O180" i="5"/>
  <c r="I180" i="5"/>
  <c r="D180" i="5"/>
  <c r="C180" i="5"/>
  <c r="Z179" i="5"/>
  <c r="Y179" i="5"/>
  <c r="X179" i="5"/>
  <c r="W179" i="5"/>
  <c r="V179" i="5"/>
  <c r="U179" i="5"/>
  <c r="T179" i="5"/>
  <c r="S179" i="5"/>
  <c r="R179" i="5"/>
  <c r="Q179" i="5"/>
  <c r="P179" i="5"/>
  <c r="O179" i="5"/>
  <c r="I179" i="5"/>
  <c r="D179" i="5"/>
  <c r="C179" i="5"/>
  <c r="Z178" i="5"/>
  <c r="Y178" i="5"/>
  <c r="X178" i="5"/>
  <c r="W178" i="5"/>
  <c r="V178" i="5"/>
  <c r="U178" i="5"/>
  <c r="T178" i="5"/>
  <c r="S178" i="5"/>
  <c r="R178" i="5"/>
  <c r="Q178" i="5"/>
  <c r="P178" i="5"/>
  <c r="O178" i="5"/>
  <c r="I178" i="5"/>
  <c r="D178" i="5"/>
  <c r="C178" i="5"/>
  <c r="Z177" i="5"/>
  <c r="Y177" i="5"/>
  <c r="X177" i="5"/>
  <c r="W177" i="5"/>
  <c r="V177" i="5"/>
  <c r="U177" i="5"/>
  <c r="T177" i="5"/>
  <c r="S177" i="5"/>
  <c r="R177" i="5"/>
  <c r="Q177" i="5"/>
  <c r="P177" i="5"/>
  <c r="O177" i="5"/>
  <c r="I177" i="5"/>
  <c r="D177" i="5"/>
  <c r="C177" i="5"/>
  <c r="Z176" i="5"/>
  <c r="Y176" i="5"/>
  <c r="X176" i="5"/>
  <c r="W176" i="5"/>
  <c r="V176" i="5"/>
  <c r="U176" i="5"/>
  <c r="T176" i="5"/>
  <c r="S176" i="5"/>
  <c r="R176" i="5"/>
  <c r="Q176" i="5"/>
  <c r="P176" i="5"/>
  <c r="O176" i="5"/>
  <c r="I176" i="5"/>
  <c r="D176" i="5"/>
  <c r="C176" i="5"/>
  <c r="Z175" i="5"/>
  <c r="Y175" i="5"/>
  <c r="X175" i="5"/>
  <c r="W175" i="5"/>
  <c r="V175" i="5"/>
  <c r="U175" i="5"/>
  <c r="T175" i="5"/>
  <c r="S175" i="5"/>
  <c r="R175" i="5"/>
  <c r="Q175" i="5"/>
  <c r="P175" i="5"/>
  <c r="O175" i="5"/>
  <c r="I175" i="5"/>
  <c r="D175" i="5"/>
  <c r="C175" i="5"/>
  <c r="Z174" i="5"/>
  <c r="Y174" i="5"/>
  <c r="X174" i="5"/>
  <c r="W174" i="5"/>
  <c r="V174" i="5"/>
  <c r="U174" i="5"/>
  <c r="T174" i="5"/>
  <c r="S174" i="5"/>
  <c r="R174" i="5"/>
  <c r="Q174" i="5"/>
  <c r="P174" i="5"/>
  <c r="O174" i="5"/>
  <c r="I174" i="5"/>
  <c r="D174" i="5"/>
  <c r="C174" i="5"/>
  <c r="Z173" i="5"/>
  <c r="Y173" i="5"/>
  <c r="X173" i="5"/>
  <c r="W173" i="5"/>
  <c r="V173" i="5"/>
  <c r="U173" i="5"/>
  <c r="T173" i="5"/>
  <c r="S173" i="5"/>
  <c r="R173" i="5"/>
  <c r="Q173" i="5"/>
  <c r="P173" i="5"/>
  <c r="O173" i="5"/>
  <c r="I173" i="5"/>
  <c r="D173" i="5"/>
  <c r="C173" i="5"/>
  <c r="Z172" i="5"/>
  <c r="Y172" i="5"/>
  <c r="X172" i="5"/>
  <c r="W172" i="5"/>
  <c r="V172" i="5"/>
  <c r="U172" i="5"/>
  <c r="T172" i="5"/>
  <c r="S172" i="5"/>
  <c r="R172" i="5"/>
  <c r="Q172" i="5"/>
  <c r="P172" i="5"/>
  <c r="O172" i="5"/>
  <c r="I172" i="5"/>
  <c r="D172" i="5"/>
  <c r="C172" i="5"/>
  <c r="Z171" i="5"/>
  <c r="Y171" i="5"/>
  <c r="X171" i="5"/>
  <c r="W171" i="5"/>
  <c r="V171" i="5"/>
  <c r="U171" i="5"/>
  <c r="T171" i="5"/>
  <c r="S171" i="5"/>
  <c r="R171" i="5"/>
  <c r="Q171" i="5"/>
  <c r="P171" i="5"/>
  <c r="O171" i="5"/>
  <c r="I171" i="5"/>
  <c r="D171" i="5"/>
  <c r="C171" i="5"/>
  <c r="Z170" i="5"/>
  <c r="Y170" i="5"/>
  <c r="X170" i="5"/>
  <c r="W170" i="5"/>
  <c r="V170" i="5"/>
  <c r="U170" i="5"/>
  <c r="T170" i="5"/>
  <c r="S170" i="5"/>
  <c r="R170" i="5"/>
  <c r="Q170" i="5"/>
  <c r="P170" i="5"/>
  <c r="O170" i="5"/>
  <c r="I170" i="5"/>
  <c r="D170" i="5"/>
  <c r="C170" i="5"/>
  <c r="Z169" i="5"/>
  <c r="Y169" i="5"/>
  <c r="X169" i="5"/>
  <c r="W169" i="5"/>
  <c r="V169" i="5"/>
  <c r="U169" i="5"/>
  <c r="T169" i="5"/>
  <c r="S169" i="5"/>
  <c r="R169" i="5"/>
  <c r="Q169" i="5"/>
  <c r="P169" i="5"/>
  <c r="O169" i="5"/>
  <c r="I169" i="5"/>
  <c r="D169" i="5"/>
  <c r="C169" i="5"/>
  <c r="Z168" i="5"/>
  <c r="Y168" i="5"/>
  <c r="X168" i="5"/>
  <c r="W168" i="5"/>
  <c r="V168" i="5"/>
  <c r="U168" i="5"/>
  <c r="T168" i="5"/>
  <c r="S168" i="5"/>
  <c r="R168" i="5"/>
  <c r="Q168" i="5"/>
  <c r="P168" i="5"/>
  <c r="O168" i="5"/>
  <c r="I168" i="5"/>
  <c r="D168" i="5"/>
  <c r="C168" i="5"/>
  <c r="Z167" i="5"/>
  <c r="Y167" i="5"/>
  <c r="X167" i="5"/>
  <c r="W167" i="5"/>
  <c r="V167" i="5"/>
  <c r="U167" i="5"/>
  <c r="T167" i="5"/>
  <c r="S167" i="5"/>
  <c r="R167" i="5"/>
  <c r="Q167" i="5"/>
  <c r="P167" i="5"/>
  <c r="O167" i="5"/>
  <c r="I167" i="5"/>
  <c r="D167" i="5"/>
  <c r="C167" i="5"/>
  <c r="Z166" i="5"/>
  <c r="Y166" i="5"/>
  <c r="X166" i="5"/>
  <c r="W166" i="5"/>
  <c r="V166" i="5"/>
  <c r="U166" i="5"/>
  <c r="T166" i="5"/>
  <c r="S166" i="5"/>
  <c r="R166" i="5"/>
  <c r="Q166" i="5"/>
  <c r="P166" i="5"/>
  <c r="O166" i="5"/>
  <c r="I166" i="5"/>
  <c r="D166" i="5"/>
  <c r="C166" i="5"/>
  <c r="Z165" i="5"/>
  <c r="Y165" i="5"/>
  <c r="X165" i="5"/>
  <c r="W165" i="5"/>
  <c r="V165" i="5"/>
  <c r="U165" i="5"/>
  <c r="T165" i="5"/>
  <c r="S165" i="5"/>
  <c r="R165" i="5"/>
  <c r="Q165" i="5"/>
  <c r="P165" i="5"/>
  <c r="O165" i="5"/>
  <c r="I165" i="5"/>
  <c r="D165" i="5"/>
  <c r="C165" i="5"/>
  <c r="Z164" i="5"/>
  <c r="Y164" i="5"/>
  <c r="X164" i="5"/>
  <c r="W164" i="5"/>
  <c r="V164" i="5"/>
  <c r="U164" i="5"/>
  <c r="T164" i="5"/>
  <c r="S164" i="5"/>
  <c r="R164" i="5"/>
  <c r="Q164" i="5"/>
  <c r="P164" i="5"/>
  <c r="O164" i="5"/>
  <c r="I164" i="5"/>
  <c r="D164" i="5"/>
  <c r="C164" i="5"/>
  <c r="Z163" i="5"/>
  <c r="Y163" i="5"/>
  <c r="X163" i="5"/>
  <c r="W163" i="5"/>
  <c r="V163" i="5"/>
  <c r="U163" i="5"/>
  <c r="T163" i="5"/>
  <c r="S163" i="5"/>
  <c r="R163" i="5"/>
  <c r="Q163" i="5"/>
  <c r="P163" i="5"/>
  <c r="O163" i="5"/>
  <c r="I163" i="5"/>
  <c r="D163" i="5"/>
  <c r="C163" i="5"/>
  <c r="Z162" i="5"/>
  <c r="Y162" i="5"/>
  <c r="X162" i="5"/>
  <c r="W162" i="5"/>
  <c r="V162" i="5"/>
  <c r="U162" i="5"/>
  <c r="T162" i="5"/>
  <c r="S162" i="5"/>
  <c r="R162" i="5"/>
  <c r="Q162" i="5"/>
  <c r="P162" i="5"/>
  <c r="O162" i="5"/>
  <c r="I162" i="5"/>
  <c r="D162" i="5"/>
  <c r="C162" i="5"/>
  <c r="Z161" i="5"/>
  <c r="Y161" i="5"/>
  <c r="X161" i="5"/>
  <c r="W161" i="5"/>
  <c r="V161" i="5"/>
  <c r="U161" i="5"/>
  <c r="T161" i="5"/>
  <c r="S161" i="5"/>
  <c r="R161" i="5"/>
  <c r="Q161" i="5"/>
  <c r="P161" i="5"/>
  <c r="O161" i="5"/>
  <c r="I161" i="5"/>
  <c r="D161" i="5"/>
  <c r="C161" i="5"/>
  <c r="Z160" i="5"/>
  <c r="Y160" i="5"/>
  <c r="X160" i="5"/>
  <c r="W160" i="5"/>
  <c r="V160" i="5"/>
  <c r="U160" i="5"/>
  <c r="T160" i="5"/>
  <c r="S160" i="5"/>
  <c r="R160" i="5"/>
  <c r="Q160" i="5"/>
  <c r="P160" i="5"/>
  <c r="O160" i="5"/>
  <c r="I160" i="5"/>
  <c r="D160" i="5"/>
  <c r="C160" i="5"/>
  <c r="Z159" i="5"/>
  <c r="Y159" i="5"/>
  <c r="X159" i="5"/>
  <c r="W159" i="5"/>
  <c r="V159" i="5"/>
  <c r="U159" i="5"/>
  <c r="T159" i="5"/>
  <c r="S159" i="5"/>
  <c r="R159" i="5"/>
  <c r="Q159" i="5"/>
  <c r="P159" i="5"/>
  <c r="O159" i="5"/>
  <c r="I159" i="5"/>
  <c r="D159" i="5"/>
  <c r="C159" i="5"/>
  <c r="Z158" i="5"/>
  <c r="Y158" i="5"/>
  <c r="X158" i="5"/>
  <c r="W158" i="5"/>
  <c r="V158" i="5"/>
  <c r="U158" i="5"/>
  <c r="T158" i="5"/>
  <c r="S158" i="5"/>
  <c r="R158" i="5"/>
  <c r="Q158" i="5"/>
  <c r="P158" i="5"/>
  <c r="O158" i="5"/>
  <c r="I158" i="5"/>
  <c r="D158" i="5"/>
  <c r="C158" i="5"/>
  <c r="Z157" i="5"/>
  <c r="Y157" i="5"/>
  <c r="X157" i="5"/>
  <c r="W157" i="5"/>
  <c r="V157" i="5"/>
  <c r="U157" i="5"/>
  <c r="T157" i="5"/>
  <c r="S157" i="5"/>
  <c r="R157" i="5"/>
  <c r="Q157" i="5"/>
  <c r="P157" i="5"/>
  <c r="O157" i="5"/>
  <c r="I157" i="5"/>
  <c r="D157" i="5"/>
  <c r="C157" i="5"/>
  <c r="Z156" i="5"/>
  <c r="Y156" i="5"/>
  <c r="X156" i="5"/>
  <c r="W156" i="5"/>
  <c r="V156" i="5"/>
  <c r="U156" i="5"/>
  <c r="T156" i="5"/>
  <c r="S156" i="5"/>
  <c r="R156" i="5"/>
  <c r="Q156" i="5"/>
  <c r="P156" i="5"/>
  <c r="O156" i="5"/>
  <c r="I156" i="5"/>
  <c r="D156" i="5"/>
  <c r="C156" i="5"/>
  <c r="Z155" i="5"/>
  <c r="Y155" i="5"/>
  <c r="X155" i="5"/>
  <c r="W155" i="5"/>
  <c r="V155" i="5"/>
  <c r="U155" i="5"/>
  <c r="T155" i="5"/>
  <c r="S155" i="5"/>
  <c r="R155" i="5"/>
  <c r="Q155" i="5"/>
  <c r="P155" i="5"/>
  <c r="O155" i="5"/>
  <c r="I155" i="5"/>
  <c r="D155" i="5"/>
  <c r="C155" i="5"/>
  <c r="Z154" i="5"/>
  <c r="Y154" i="5"/>
  <c r="X154" i="5"/>
  <c r="W154" i="5"/>
  <c r="V154" i="5"/>
  <c r="U154" i="5"/>
  <c r="T154" i="5"/>
  <c r="S154" i="5"/>
  <c r="R154" i="5"/>
  <c r="Q154" i="5"/>
  <c r="P154" i="5"/>
  <c r="O154" i="5"/>
  <c r="I154" i="5"/>
  <c r="D154" i="5"/>
  <c r="C154" i="5"/>
  <c r="Z153" i="5"/>
  <c r="Y153" i="5"/>
  <c r="X153" i="5"/>
  <c r="W153" i="5"/>
  <c r="V153" i="5"/>
  <c r="U153" i="5"/>
  <c r="T153" i="5"/>
  <c r="S153" i="5"/>
  <c r="R153" i="5"/>
  <c r="Q153" i="5"/>
  <c r="P153" i="5"/>
  <c r="O153" i="5"/>
  <c r="I153" i="5"/>
  <c r="D153" i="5"/>
  <c r="C153" i="5"/>
  <c r="Z152" i="5"/>
  <c r="Y152" i="5"/>
  <c r="X152" i="5"/>
  <c r="W152" i="5"/>
  <c r="V152" i="5"/>
  <c r="U152" i="5"/>
  <c r="T152" i="5"/>
  <c r="S152" i="5"/>
  <c r="R152" i="5"/>
  <c r="Q152" i="5"/>
  <c r="P152" i="5"/>
  <c r="O152" i="5"/>
  <c r="I152" i="5"/>
  <c r="D152" i="5"/>
  <c r="C152" i="5"/>
  <c r="Z151" i="5"/>
  <c r="Y151" i="5"/>
  <c r="X151" i="5"/>
  <c r="W151" i="5"/>
  <c r="V151" i="5"/>
  <c r="U151" i="5"/>
  <c r="T151" i="5"/>
  <c r="S151" i="5"/>
  <c r="R151" i="5"/>
  <c r="Q151" i="5"/>
  <c r="P151" i="5"/>
  <c r="O151" i="5"/>
  <c r="I151" i="5"/>
  <c r="D151" i="5"/>
  <c r="C151" i="5"/>
  <c r="Z150" i="5"/>
  <c r="Y150" i="5"/>
  <c r="X150" i="5"/>
  <c r="W150" i="5"/>
  <c r="V150" i="5"/>
  <c r="U150" i="5"/>
  <c r="T150" i="5"/>
  <c r="S150" i="5"/>
  <c r="R150" i="5"/>
  <c r="Q150" i="5"/>
  <c r="P150" i="5"/>
  <c r="O150" i="5"/>
  <c r="I150" i="5"/>
  <c r="D150" i="5"/>
  <c r="C150" i="5"/>
  <c r="Z149" i="5"/>
  <c r="Y149" i="5"/>
  <c r="X149" i="5"/>
  <c r="W149" i="5"/>
  <c r="V149" i="5"/>
  <c r="U149" i="5"/>
  <c r="T149" i="5"/>
  <c r="S149" i="5"/>
  <c r="R149" i="5"/>
  <c r="Q149" i="5"/>
  <c r="P149" i="5"/>
  <c r="O149" i="5"/>
  <c r="I149" i="5"/>
  <c r="D149" i="5"/>
  <c r="C149" i="5"/>
  <c r="Z148" i="5"/>
  <c r="Y148" i="5"/>
  <c r="X148" i="5"/>
  <c r="W148" i="5"/>
  <c r="V148" i="5"/>
  <c r="U148" i="5"/>
  <c r="T148" i="5"/>
  <c r="S148" i="5"/>
  <c r="R148" i="5"/>
  <c r="Q148" i="5"/>
  <c r="P148" i="5"/>
  <c r="O148" i="5"/>
  <c r="I148" i="5"/>
  <c r="D148" i="5"/>
  <c r="C148" i="5"/>
  <c r="Z147" i="5"/>
  <c r="Y147" i="5"/>
  <c r="X147" i="5"/>
  <c r="W147" i="5"/>
  <c r="V147" i="5"/>
  <c r="U147" i="5"/>
  <c r="T147" i="5"/>
  <c r="S147" i="5"/>
  <c r="R147" i="5"/>
  <c r="Q147" i="5"/>
  <c r="P147" i="5"/>
  <c r="O147" i="5"/>
  <c r="I147" i="5"/>
  <c r="D147" i="5"/>
  <c r="C147" i="5"/>
  <c r="Z146" i="5"/>
  <c r="Y146" i="5"/>
  <c r="X146" i="5"/>
  <c r="W146" i="5"/>
  <c r="V146" i="5"/>
  <c r="U146" i="5"/>
  <c r="T146" i="5"/>
  <c r="S146" i="5"/>
  <c r="R146" i="5"/>
  <c r="Q146" i="5"/>
  <c r="P146" i="5"/>
  <c r="O146" i="5"/>
  <c r="I146" i="5"/>
  <c r="D146" i="5"/>
  <c r="C146" i="5"/>
  <c r="Z145" i="5"/>
  <c r="Y145" i="5"/>
  <c r="X145" i="5"/>
  <c r="W145" i="5"/>
  <c r="V145" i="5"/>
  <c r="U145" i="5"/>
  <c r="T145" i="5"/>
  <c r="S145" i="5"/>
  <c r="R145" i="5"/>
  <c r="Q145" i="5"/>
  <c r="P145" i="5"/>
  <c r="O145" i="5"/>
  <c r="I145" i="5"/>
  <c r="D145" i="5"/>
  <c r="C145" i="5"/>
  <c r="Z144" i="5"/>
  <c r="Y144" i="5"/>
  <c r="X144" i="5"/>
  <c r="W144" i="5"/>
  <c r="V144" i="5"/>
  <c r="U144" i="5"/>
  <c r="T144" i="5"/>
  <c r="S144" i="5"/>
  <c r="R144" i="5"/>
  <c r="Q144" i="5"/>
  <c r="P144" i="5"/>
  <c r="O144" i="5"/>
  <c r="I144" i="5"/>
  <c r="D144" i="5"/>
  <c r="C144" i="5"/>
  <c r="Z143" i="5"/>
  <c r="Y143" i="5"/>
  <c r="X143" i="5"/>
  <c r="W143" i="5"/>
  <c r="V143" i="5"/>
  <c r="U143" i="5"/>
  <c r="T143" i="5"/>
  <c r="S143" i="5"/>
  <c r="R143" i="5"/>
  <c r="Q143" i="5"/>
  <c r="P143" i="5"/>
  <c r="O143" i="5"/>
  <c r="I143" i="5"/>
  <c r="D143" i="5"/>
  <c r="C143" i="5"/>
  <c r="Z142" i="5"/>
  <c r="Y142" i="5"/>
  <c r="X142" i="5"/>
  <c r="W142" i="5"/>
  <c r="V142" i="5"/>
  <c r="U142" i="5"/>
  <c r="T142" i="5"/>
  <c r="S142" i="5"/>
  <c r="R142" i="5"/>
  <c r="Q142" i="5"/>
  <c r="P142" i="5"/>
  <c r="O142" i="5"/>
  <c r="I142" i="5"/>
  <c r="D142" i="5"/>
  <c r="C142" i="5"/>
  <c r="Z141" i="5"/>
  <c r="Y141" i="5"/>
  <c r="X141" i="5"/>
  <c r="W141" i="5"/>
  <c r="V141" i="5"/>
  <c r="U141" i="5"/>
  <c r="T141" i="5"/>
  <c r="S141" i="5"/>
  <c r="R141" i="5"/>
  <c r="Q141" i="5"/>
  <c r="P141" i="5"/>
  <c r="O141" i="5"/>
  <c r="I141" i="5"/>
  <c r="D141" i="5"/>
  <c r="C141" i="5"/>
  <c r="Z140" i="5"/>
  <c r="Y140" i="5"/>
  <c r="X140" i="5"/>
  <c r="W140" i="5"/>
  <c r="V140" i="5"/>
  <c r="U140" i="5"/>
  <c r="T140" i="5"/>
  <c r="S140" i="5"/>
  <c r="R140" i="5"/>
  <c r="Q140" i="5"/>
  <c r="P140" i="5"/>
  <c r="O140" i="5"/>
  <c r="I140" i="5"/>
  <c r="D140" i="5"/>
  <c r="C140" i="5"/>
  <c r="Z139" i="5"/>
  <c r="Y139" i="5"/>
  <c r="X139" i="5"/>
  <c r="W139" i="5"/>
  <c r="V139" i="5"/>
  <c r="U139" i="5"/>
  <c r="T139" i="5"/>
  <c r="S139" i="5"/>
  <c r="R139" i="5"/>
  <c r="Q139" i="5"/>
  <c r="P139" i="5"/>
  <c r="O139" i="5"/>
  <c r="I139" i="5"/>
  <c r="D139" i="5"/>
  <c r="C139" i="5"/>
  <c r="Z138" i="5"/>
  <c r="Y138" i="5"/>
  <c r="X138" i="5"/>
  <c r="W138" i="5"/>
  <c r="V138" i="5"/>
  <c r="U138" i="5"/>
  <c r="T138" i="5"/>
  <c r="S138" i="5"/>
  <c r="R138" i="5"/>
  <c r="Q138" i="5"/>
  <c r="P138" i="5"/>
  <c r="O138" i="5"/>
  <c r="I138" i="5"/>
  <c r="D138" i="5"/>
  <c r="C138" i="5"/>
  <c r="Z137" i="5"/>
  <c r="Y137" i="5"/>
  <c r="X137" i="5"/>
  <c r="W137" i="5"/>
  <c r="V137" i="5"/>
  <c r="U137" i="5"/>
  <c r="T137" i="5"/>
  <c r="S137" i="5"/>
  <c r="R137" i="5"/>
  <c r="Q137" i="5"/>
  <c r="P137" i="5"/>
  <c r="O137" i="5"/>
  <c r="I137" i="5"/>
  <c r="D137" i="5"/>
  <c r="C137" i="5"/>
  <c r="Z136" i="5"/>
  <c r="Y136" i="5"/>
  <c r="X136" i="5"/>
  <c r="W136" i="5"/>
  <c r="V136" i="5"/>
  <c r="U136" i="5"/>
  <c r="T136" i="5"/>
  <c r="S136" i="5"/>
  <c r="R136" i="5"/>
  <c r="Q136" i="5"/>
  <c r="P136" i="5"/>
  <c r="O136" i="5"/>
  <c r="I136" i="5"/>
  <c r="D136" i="5"/>
  <c r="C136" i="5"/>
  <c r="Z135" i="5"/>
  <c r="Y135" i="5"/>
  <c r="X135" i="5"/>
  <c r="W135" i="5"/>
  <c r="V135" i="5"/>
  <c r="U135" i="5"/>
  <c r="T135" i="5"/>
  <c r="S135" i="5"/>
  <c r="R135" i="5"/>
  <c r="Q135" i="5"/>
  <c r="P135" i="5"/>
  <c r="O135" i="5"/>
  <c r="I135" i="5"/>
  <c r="D135" i="5"/>
  <c r="C135" i="5"/>
  <c r="Z134" i="5"/>
  <c r="Y134" i="5"/>
  <c r="X134" i="5"/>
  <c r="W134" i="5"/>
  <c r="V134" i="5"/>
  <c r="U134" i="5"/>
  <c r="T134" i="5"/>
  <c r="S134" i="5"/>
  <c r="R134" i="5"/>
  <c r="Q134" i="5"/>
  <c r="P134" i="5"/>
  <c r="O134" i="5"/>
  <c r="I134" i="5"/>
  <c r="D134" i="5"/>
  <c r="C134" i="5"/>
  <c r="Z133" i="5"/>
  <c r="Y133" i="5"/>
  <c r="X133" i="5"/>
  <c r="W133" i="5"/>
  <c r="V133" i="5"/>
  <c r="U133" i="5"/>
  <c r="T133" i="5"/>
  <c r="S133" i="5"/>
  <c r="R133" i="5"/>
  <c r="Q133" i="5"/>
  <c r="P133" i="5"/>
  <c r="O133" i="5"/>
  <c r="I133" i="5"/>
  <c r="D133" i="5"/>
  <c r="C133" i="5"/>
  <c r="Z132" i="5"/>
  <c r="Y132" i="5"/>
  <c r="X132" i="5"/>
  <c r="W132" i="5"/>
  <c r="V132" i="5"/>
  <c r="U132" i="5"/>
  <c r="T132" i="5"/>
  <c r="S132" i="5"/>
  <c r="R132" i="5"/>
  <c r="Q132" i="5"/>
  <c r="P132" i="5"/>
  <c r="O132" i="5"/>
  <c r="I132" i="5"/>
  <c r="D132" i="5"/>
  <c r="C132" i="5"/>
  <c r="Z131" i="5"/>
  <c r="Y131" i="5"/>
  <c r="X131" i="5"/>
  <c r="W131" i="5"/>
  <c r="V131" i="5"/>
  <c r="U131" i="5"/>
  <c r="T131" i="5"/>
  <c r="S131" i="5"/>
  <c r="R131" i="5"/>
  <c r="Q131" i="5"/>
  <c r="P131" i="5"/>
  <c r="O131" i="5"/>
  <c r="I131" i="5"/>
  <c r="D131" i="5"/>
  <c r="C131" i="5"/>
  <c r="Z130" i="5"/>
  <c r="Y130" i="5"/>
  <c r="X130" i="5"/>
  <c r="W130" i="5"/>
  <c r="V130" i="5"/>
  <c r="U130" i="5"/>
  <c r="T130" i="5"/>
  <c r="S130" i="5"/>
  <c r="R130" i="5"/>
  <c r="Q130" i="5"/>
  <c r="P130" i="5"/>
  <c r="O130" i="5"/>
  <c r="I130" i="5"/>
  <c r="D130" i="5"/>
  <c r="C130" i="5"/>
  <c r="Z129" i="5"/>
  <c r="Y129" i="5"/>
  <c r="X129" i="5"/>
  <c r="W129" i="5"/>
  <c r="V129" i="5"/>
  <c r="U129" i="5"/>
  <c r="T129" i="5"/>
  <c r="S129" i="5"/>
  <c r="R129" i="5"/>
  <c r="Q129" i="5"/>
  <c r="P129" i="5"/>
  <c r="O129" i="5"/>
  <c r="I129" i="5"/>
  <c r="D129" i="5"/>
  <c r="C129" i="5"/>
  <c r="Z128" i="5"/>
  <c r="Y128" i="5"/>
  <c r="X128" i="5"/>
  <c r="W128" i="5"/>
  <c r="V128" i="5"/>
  <c r="U128" i="5"/>
  <c r="T128" i="5"/>
  <c r="S128" i="5"/>
  <c r="R128" i="5"/>
  <c r="Q128" i="5"/>
  <c r="P128" i="5"/>
  <c r="O128" i="5"/>
  <c r="I128" i="5"/>
  <c r="D128" i="5"/>
  <c r="C128" i="5"/>
  <c r="Z127" i="5"/>
  <c r="Y127" i="5"/>
  <c r="X127" i="5"/>
  <c r="W127" i="5"/>
  <c r="V127" i="5"/>
  <c r="U127" i="5"/>
  <c r="T127" i="5"/>
  <c r="S127" i="5"/>
  <c r="R127" i="5"/>
  <c r="Q127" i="5"/>
  <c r="P127" i="5"/>
  <c r="O127" i="5"/>
  <c r="I127" i="5"/>
  <c r="D127" i="5"/>
  <c r="C127" i="5"/>
  <c r="Z126" i="5"/>
  <c r="Y126" i="5"/>
  <c r="X126" i="5"/>
  <c r="W126" i="5"/>
  <c r="V126" i="5"/>
  <c r="U126" i="5"/>
  <c r="T126" i="5"/>
  <c r="S126" i="5"/>
  <c r="R126" i="5"/>
  <c r="Q126" i="5"/>
  <c r="P126" i="5"/>
  <c r="O126" i="5"/>
  <c r="I126" i="5"/>
  <c r="D126" i="5"/>
  <c r="C126" i="5"/>
  <c r="Z125" i="5"/>
  <c r="Y125" i="5"/>
  <c r="X125" i="5"/>
  <c r="W125" i="5"/>
  <c r="V125" i="5"/>
  <c r="U125" i="5"/>
  <c r="T125" i="5"/>
  <c r="S125" i="5"/>
  <c r="R125" i="5"/>
  <c r="Q125" i="5"/>
  <c r="P125" i="5"/>
  <c r="O125" i="5"/>
  <c r="I125" i="5"/>
  <c r="D125" i="5"/>
  <c r="C125" i="5"/>
  <c r="Z124" i="5"/>
  <c r="Y124" i="5"/>
  <c r="X124" i="5"/>
  <c r="W124" i="5"/>
  <c r="V124" i="5"/>
  <c r="U124" i="5"/>
  <c r="T124" i="5"/>
  <c r="S124" i="5"/>
  <c r="R124" i="5"/>
  <c r="Q124" i="5"/>
  <c r="P124" i="5"/>
  <c r="O124" i="5"/>
  <c r="I124" i="5"/>
  <c r="D124" i="5"/>
  <c r="C124" i="5"/>
  <c r="Z123" i="5"/>
  <c r="Y123" i="5"/>
  <c r="X123" i="5"/>
  <c r="W123" i="5"/>
  <c r="V123" i="5"/>
  <c r="U123" i="5"/>
  <c r="T123" i="5"/>
  <c r="S123" i="5"/>
  <c r="R123" i="5"/>
  <c r="Q123" i="5"/>
  <c r="P123" i="5"/>
  <c r="O123" i="5"/>
  <c r="I123" i="5"/>
  <c r="D123" i="5"/>
  <c r="C123" i="5"/>
  <c r="Z122" i="5"/>
  <c r="Y122" i="5"/>
  <c r="X122" i="5"/>
  <c r="W122" i="5"/>
  <c r="V122" i="5"/>
  <c r="U122" i="5"/>
  <c r="T122" i="5"/>
  <c r="S122" i="5"/>
  <c r="R122" i="5"/>
  <c r="Q122" i="5"/>
  <c r="P122" i="5"/>
  <c r="O122" i="5"/>
  <c r="I122" i="5"/>
  <c r="D122" i="5"/>
  <c r="C122" i="5"/>
  <c r="Z121" i="5"/>
  <c r="Y121" i="5"/>
  <c r="X121" i="5"/>
  <c r="W121" i="5"/>
  <c r="V121" i="5"/>
  <c r="U121" i="5"/>
  <c r="T121" i="5"/>
  <c r="S121" i="5"/>
  <c r="R121" i="5"/>
  <c r="Q121" i="5"/>
  <c r="P121" i="5"/>
  <c r="O121" i="5"/>
  <c r="I121" i="5"/>
  <c r="D121" i="5"/>
  <c r="C121" i="5"/>
  <c r="Z120" i="5"/>
  <c r="Y120" i="5"/>
  <c r="X120" i="5"/>
  <c r="W120" i="5"/>
  <c r="V120" i="5"/>
  <c r="U120" i="5"/>
  <c r="T120" i="5"/>
  <c r="S120" i="5"/>
  <c r="R120" i="5"/>
  <c r="Q120" i="5"/>
  <c r="P120" i="5"/>
  <c r="O120" i="5"/>
  <c r="I120" i="5"/>
  <c r="D120" i="5"/>
  <c r="C120" i="5"/>
  <c r="Z119" i="5"/>
  <c r="Y119" i="5"/>
  <c r="X119" i="5"/>
  <c r="W119" i="5"/>
  <c r="V119" i="5"/>
  <c r="U119" i="5"/>
  <c r="T119" i="5"/>
  <c r="S119" i="5"/>
  <c r="R119" i="5"/>
  <c r="Q119" i="5"/>
  <c r="P119" i="5"/>
  <c r="O119" i="5"/>
  <c r="I119" i="5"/>
  <c r="D119" i="5"/>
  <c r="C119" i="5"/>
  <c r="Z118" i="5"/>
  <c r="Y118" i="5"/>
  <c r="X118" i="5"/>
  <c r="W118" i="5"/>
  <c r="V118" i="5"/>
  <c r="U118" i="5"/>
  <c r="T118" i="5"/>
  <c r="S118" i="5"/>
  <c r="R118" i="5"/>
  <c r="Q118" i="5"/>
  <c r="P118" i="5"/>
  <c r="O118" i="5"/>
  <c r="I118" i="5"/>
  <c r="D118" i="5"/>
  <c r="C118" i="5"/>
  <c r="Z117" i="5"/>
  <c r="Y117" i="5"/>
  <c r="X117" i="5"/>
  <c r="W117" i="5"/>
  <c r="V117" i="5"/>
  <c r="U117" i="5"/>
  <c r="T117" i="5"/>
  <c r="S117" i="5"/>
  <c r="R117" i="5"/>
  <c r="Q117" i="5"/>
  <c r="P117" i="5"/>
  <c r="O117" i="5"/>
  <c r="I117" i="5"/>
  <c r="D117" i="5"/>
  <c r="C117" i="5"/>
  <c r="Z116" i="5"/>
  <c r="Y116" i="5"/>
  <c r="X116" i="5"/>
  <c r="W116" i="5"/>
  <c r="V116" i="5"/>
  <c r="U116" i="5"/>
  <c r="T116" i="5"/>
  <c r="S116" i="5"/>
  <c r="R116" i="5"/>
  <c r="Q116" i="5"/>
  <c r="P116" i="5"/>
  <c r="O116" i="5"/>
  <c r="I116" i="5"/>
  <c r="D116" i="5"/>
  <c r="C116" i="5"/>
  <c r="Z115" i="5"/>
  <c r="Y115" i="5"/>
  <c r="X115" i="5"/>
  <c r="W115" i="5"/>
  <c r="V115" i="5"/>
  <c r="U115" i="5"/>
  <c r="T115" i="5"/>
  <c r="S115" i="5"/>
  <c r="R115" i="5"/>
  <c r="Q115" i="5"/>
  <c r="P115" i="5"/>
  <c r="O115" i="5"/>
  <c r="I115" i="5"/>
  <c r="D115" i="5"/>
  <c r="C115" i="5"/>
  <c r="Z114" i="5"/>
  <c r="Y114" i="5"/>
  <c r="X114" i="5"/>
  <c r="W114" i="5"/>
  <c r="V114" i="5"/>
  <c r="U114" i="5"/>
  <c r="T114" i="5"/>
  <c r="S114" i="5"/>
  <c r="R114" i="5"/>
  <c r="Q114" i="5"/>
  <c r="P114" i="5"/>
  <c r="O114" i="5"/>
  <c r="I114" i="5"/>
  <c r="D114" i="5"/>
  <c r="C114" i="5"/>
  <c r="Z113" i="5"/>
  <c r="Y113" i="5"/>
  <c r="X113" i="5"/>
  <c r="W113" i="5"/>
  <c r="V113" i="5"/>
  <c r="U113" i="5"/>
  <c r="T113" i="5"/>
  <c r="S113" i="5"/>
  <c r="R113" i="5"/>
  <c r="Q113" i="5"/>
  <c r="P113" i="5"/>
  <c r="O113" i="5"/>
  <c r="I113" i="5"/>
  <c r="D113" i="5"/>
  <c r="C113" i="5"/>
  <c r="Z112" i="5"/>
  <c r="Y112" i="5"/>
  <c r="X112" i="5"/>
  <c r="W112" i="5"/>
  <c r="V112" i="5"/>
  <c r="U112" i="5"/>
  <c r="T112" i="5"/>
  <c r="S112" i="5"/>
  <c r="R112" i="5"/>
  <c r="Q112" i="5"/>
  <c r="P112" i="5"/>
  <c r="O112" i="5"/>
  <c r="I112" i="5"/>
  <c r="D112" i="5"/>
  <c r="C112" i="5"/>
  <c r="Z111" i="5"/>
  <c r="Y111" i="5"/>
  <c r="X111" i="5"/>
  <c r="W111" i="5"/>
  <c r="V111" i="5"/>
  <c r="U111" i="5"/>
  <c r="T111" i="5"/>
  <c r="S111" i="5"/>
  <c r="R111" i="5"/>
  <c r="Q111" i="5"/>
  <c r="P111" i="5"/>
  <c r="O111" i="5"/>
  <c r="I111" i="5"/>
  <c r="D111" i="5"/>
  <c r="C111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I110" i="5"/>
  <c r="D110" i="5"/>
  <c r="C110" i="5"/>
  <c r="Z109" i="5"/>
  <c r="Y109" i="5"/>
  <c r="X109" i="5"/>
  <c r="W109" i="5"/>
  <c r="V109" i="5"/>
  <c r="U109" i="5"/>
  <c r="T109" i="5"/>
  <c r="S109" i="5"/>
  <c r="R109" i="5"/>
  <c r="Q109" i="5"/>
  <c r="P109" i="5"/>
  <c r="O109" i="5"/>
  <c r="I109" i="5"/>
  <c r="D109" i="5"/>
  <c r="C109" i="5"/>
  <c r="Z108" i="5"/>
  <c r="Y108" i="5"/>
  <c r="X108" i="5"/>
  <c r="W108" i="5"/>
  <c r="V108" i="5"/>
  <c r="U108" i="5"/>
  <c r="T108" i="5"/>
  <c r="S108" i="5"/>
  <c r="R108" i="5"/>
  <c r="Q108" i="5"/>
  <c r="P108" i="5"/>
  <c r="O108" i="5"/>
  <c r="I108" i="5"/>
  <c r="D108" i="5"/>
  <c r="C108" i="5"/>
  <c r="Z107" i="5"/>
  <c r="Y107" i="5"/>
  <c r="X107" i="5"/>
  <c r="W107" i="5"/>
  <c r="V107" i="5"/>
  <c r="U107" i="5"/>
  <c r="T107" i="5"/>
  <c r="S107" i="5"/>
  <c r="R107" i="5"/>
  <c r="Q107" i="5"/>
  <c r="P107" i="5"/>
  <c r="O107" i="5"/>
  <c r="I107" i="5"/>
  <c r="D107" i="5"/>
  <c r="C107" i="5"/>
  <c r="Z106" i="5"/>
  <c r="Y106" i="5"/>
  <c r="X106" i="5"/>
  <c r="W106" i="5"/>
  <c r="V106" i="5"/>
  <c r="U106" i="5"/>
  <c r="T106" i="5"/>
  <c r="S106" i="5"/>
  <c r="R106" i="5"/>
  <c r="Q106" i="5"/>
  <c r="P106" i="5"/>
  <c r="O106" i="5"/>
  <c r="I106" i="5"/>
  <c r="D106" i="5"/>
  <c r="C106" i="5"/>
  <c r="Z105" i="5"/>
  <c r="Y105" i="5"/>
  <c r="X105" i="5"/>
  <c r="W105" i="5"/>
  <c r="V105" i="5"/>
  <c r="U105" i="5"/>
  <c r="T105" i="5"/>
  <c r="S105" i="5"/>
  <c r="R105" i="5"/>
  <c r="Q105" i="5"/>
  <c r="P105" i="5"/>
  <c r="O105" i="5"/>
  <c r="I105" i="5"/>
  <c r="D105" i="5"/>
  <c r="C105" i="5"/>
  <c r="Z104" i="5"/>
  <c r="Y104" i="5"/>
  <c r="X104" i="5"/>
  <c r="W104" i="5"/>
  <c r="V104" i="5"/>
  <c r="U104" i="5"/>
  <c r="T104" i="5"/>
  <c r="S104" i="5"/>
  <c r="R104" i="5"/>
  <c r="Q104" i="5"/>
  <c r="P104" i="5"/>
  <c r="O104" i="5"/>
  <c r="I104" i="5"/>
  <c r="D104" i="5"/>
  <c r="C104" i="5"/>
  <c r="Z103" i="5"/>
  <c r="Y103" i="5"/>
  <c r="X103" i="5"/>
  <c r="W103" i="5"/>
  <c r="V103" i="5"/>
  <c r="U103" i="5"/>
  <c r="T103" i="5"/>
  <c r="S103" i="5"/>
  <c r="R103" i="5"/>
  <c r="Q103" i="5"/>
  <c r="P103" i="5"/>
  <c r="O103" i="5"/>
  <c r="I103" i="5"/>
  <c r="D103" i="5"/>
  <c r="C103" i="5"/>
  <c r="Z102" i="5"/>
  <c r="Y102" i="5"/>
  <c r="X102" i="5"/>
  <c r="W102" i="5"/>
  <c r="V102" i="5"/>
  <c r="U102" i="5"/>
  <c r="T102" i="5"/>
  <c r="S102" i="5"/>
  <c r="R102" i="5"/>
  <c r="Q102" i="5"/>
  <c r="P102" i="5"/>
  <c r="O102" i="5"/>
  <c r="I102" i="5"/>
  <c r="D102" i="5"/>
  <c r="C102" i="5"/>
  <c r="Z101" i="5"/>
  <c r="Y101" i="5"/>
  <c r="X101" i="5"/>
  <c r="W101" i="5"/>
  <c r="V101" i="5"/>
  <c r="U101" i="5"/>
  <c r="T101" i="5"/>
  <c r="S101" i="5"/>
  <c r="R101" i="5"/>
  <c r="Q101" i="5"/>
  <c r="P101" i="5"/>
  <c r="O101" i="5"/>
  <c r="I101" i="5"/>
  <c r="D101" i="5"/>
  <c r="C101" i="5"/>
  <c r="Z100" i="5"/>
  <c r="Y100" i="5"/>
  <c r="X100" i="5"/>
  <c r="W100" i="5"/>
  <c r="V100" i="5"/>
  <c r="U100" i="5"/>
  <c r="T100" i="5"/>
  <c r="S100" i="5"/>
  <c r="R100" i="5"/>
  <c r="Q100" i="5"/>
  <c r="P100" i="5"/>
  <c r="O100" i="5"/>
  <c r="I100" i="5"/>
  <c r="D100" i="5"/>
  <c r="C100" i="5"/>
  <c r="Z99" i="5"/>
  <c r="Y99" i="5"/>
  <c r="X99" i="5"/>
  <c r="W99" i="5"/>
  <c r="V99" i="5"/>
  <c r="U99" i="5"/>
  <c r="T99" i="5"/>
  <c r="S99" i="5"/>
  <c r="R99" i="5"/>
  <c r="Q99" i="5"/>
  <c r="P99" i="5"/>
  <c r="O99" i="5"/>
  <c r="I99" i="5"/>
  <c r="D99" i="5"/>
  <c r="C99" i="5"/>
  <c r="Z98" i="5"/>
  <c r="Y98" i="5"/>
  <c r="X98" i="5"/>
  <c r="W98" i="5"/>
  <c r="V98" i="5"/>
  <c r="U98" i="5"/>
  <c r="T98" i="5"/>
  <c r="S98" i="5"/>
  <c r="R98" i="5"/>
  <c r="Q98" i="5"/>
  <c r="P98" i="5"/>
  <c r="O98" i="5"/>
  <c r="I98" i="5"/>
  <c r="D98" i="5"/>
  <c r="C98" i="5"/>
  <c r="Z97" i="5"/>
  <c r="Y97" i="5"/>
  <c r="X97" i="5"/>
  <c r="W97" i="5"/>
  <c r="V97" i="5"/>
  <c r="U97" i="5"/>
  <c r="T97" i="5"/>
  <c r="S97" i="5"/>
  <c r="R97" i="5"/>
  <c r="Q97" i="5"/>
  <c r="P97" i="5"/>
  <c r="O97" i="5"/>
  <c r="I97" i="5"/>
  <c r="D97" i="5"/>
  <c r="C97" i="5"/>
  <c r="Z96" i="5"/>
  <c r="Y96" i="5"/>
  <c r="X96" i="5"/>
  <c r="W96" i="5"/>
  <c r="V96" i="5"/>
  <c r="U96" i="5"/>
  <c r="T96" i="5"/>
  <c r="S96" i="5"/>
  <c r="R96" i="5"/>
  <c r="Q96" i="5"/>
  <c r="P96" i="5"/>
  <c r="O96" i="5"/>
  <c r="I96" i="5"/>
  <c r="D96" i="5"/>
  <c r="C96" i="5"/>
  <c r="Z95" i="5"/>
  <c r="Y95" i="5"/>
  <c r="X95" i="5"/>
  <c r="W95" i="5"/>
  <c r="V95" i="5"/>
  <c r="U95" i="5"/>
  <c r="T95" i="5"/>
  <c r="S95" i="5"/>
  <c r="R95" i="5"/>
  <c r="Q95" i="5"/>
  <c r="P95" i="5"/>
  <c r="O95" i="5"/>
  <c r="I95" i="5"/>
  <c r="D95" i="5"/>
  <c r="C95" i="5"/>
  <c r="Z94" i="5"/>
  <c r="Y94" i="5"/>
  <c r="X94" i="5"/>
  <c r="W94" i="5"/>
  <c r="V94" i="5"/>
  <c r="U94" i="5"/>
  <c r="T94" i="5"/>
  <c r="S94" i="5"/>
  <c r="R94" i="5"/>
  <c r="Q94" i="5"/>
  <c r="P94" i="5"/>
  <c r="O94" i="5"/>
  <c r="I94" i="5"/>
  <c r="D94" i="5"/>
  <c r="C94" i="5"/>
  <c r="Z93" i="5"/>
  <c r="Y93" i="5"/>
  <c r="X93" i="5"/>
  <c r="W93" i="5"/>
  <c r="V93" i="5"/>
  <c r="U93" i="5"/>
  <c r="T93" i="5"/>
  <c r="S93" i="5"/>
  <c r="R93" i="5"/>
  <c r="Q93" i="5"/>
  <c r="P93" i="5"/>
  <c r="O93" i="5"/>
  <c r="I93" i="5"/>
  <c r="D93" i="5"/>
  <c r="C93" i="5"/>
  <c r="Z92" i="5"/>
  <c r="Y92" i="5"/>
  <c r="X92" i="5"/>
  <c r="W92" i="5"/>
  <c r="V92" i="5"/>
  <c r="U92" i="5"/>
  <c r="T92" i="5"/>
  <c r="S92" i="5"/>
  <c r="R92" i="5"/>
  <c r="Q92" i="5"/>
  <c r="P92" i="5"/>
  <c r="O92" i="5"/>
  <c r="I92" i="5"/>
  <c r="D92" i="5"/>
  <c r="C92" i="5"/>
  <c r="Z91" i="5"/>
  <c r="Y91" i="5"/>
  <c r="X91" i="5"/>
  <c r="W91" i="5"/>
  <c r="V91" i="5"/>
  <c r="U91" i="5"/>
  <c r="T91" i="5"/>
  <c r="S91" i="5"/>
  <c r="R91" i="5"/>
  <c r="Q91" i="5"/>
  <c r="P91" i="5"/>
  <c r="O91" i="5"/>
  <c r="I91" i="5"/>
  <c r="D91" i="5"/>
  <c r="C91" i="5"/>
  <c r="Z90" i="5"/>
  <c r="Y90" i="5"/>
  <c r="X90" i="5"/>
  <c r="W90" i="5"/>
  <c r="V90" i="5"/>
  <c r="U90" i="5"/>
  <c r="T90" i="5"/>
  <c r="S90" i="5"/>
  <c r="R90" i="5"/>
  <c r="Q90" i="5"/>
  <c r="P90" i="5"/>
  <c r="O90" i="5"/>
  <c r="I90" i="5"/>
  <c r="D90" i="5"/>
  <c r="C90" i="5"/>
  <c r="Z89" i="5"/>
  <c r="Y89" i="5"/>
  <c r="X89" i="5"/>
  <c r="W89" i="5"/>
  <c r="V89" i="5"/>
  <c r="U89" i="5"/>
  <c r="T89" i="5"/>
  <c r="S89" i="5"/>
  <c r="R89" i="5"/>
  <c r="Q89" i="5"/>
  <c r="P89" i="5"/>
  <c r="O89" i="5"/>
  <c r="I89" i="5"/>
  <c r="D89" i="5"/>
  <c r="C89" i="5"/>
  <c r="Z88" i="5"/>
  <c r="Y88" i="5"/>
  <c r="X88" i="5"/>
  <c r="W88" i="5"/>
  <c r="V88" i="5"/>
  <c r="U88" i="5"/>
  <c r="T88" i="5"/>
  <c r="S88" i="5"/>
  <c r="R88" i="5"/>
  <c r="Q88" i="5"/>
  <c r="P88" i="5"/>
  <c r="O88" i="5"/>
  <c r="I88" i="5"/>
  <c r="D88" i="5"/>
  <c r="C88" i="5"/>
  <c r="Z87" i="5"/>
  <c r="Y87" i="5"/>
  <c r="X87" i="5"/>
  <c r="W87" i="5"/>
  <c r="V87" i="5"/>
  <c r="U87" i="5"/>
  <c r="T87" i="5"/>
  <c r="S87" i="5"/>
  <c r="R87" i="5"/>
  <c r="Q87" i="5"/>
  <c r="P87" i="5"/>
  <c r="O87" i="5"/>
  <c r="I87" i="5"/>
  <c r="D87" i="5"/>
  <c r="C87" i="5"/>
  <c r="Z86" i="5"/>
  <c r="Y86" i="5"/>
  <c r="X86" i="5"/>
  <c r="W86" i="5"/>
  <c r="V86" i="5"/>
  <c r="U86" i="5"/>
  <c r="T86" i="5"/>
  <c r="S86" i="5"/>
  <c r="R86" i="5"/>
  <c r="Q86" i="5"/>
  <c r="P86" i="5"/>
  <c r="O86" i="5"/>
  <c r="I86" i="5"/>
  <c r="D86" i="5"/>
  <c r="C86" i="5"/>
  <c r="Z85" i="5"/>
  <c r="Y85" i="5"/>
  <c r="X85" i="5"/>
  <c r="W85" i="5"/>
  <c r="V85" i="5"/>
  <c r="U85" i="5"/>
  <c r="T85" i="5"/>
  <c r="S85" i="5"/>
  <c r="R85" i="5"/>
  <c r="Q85" i="5"/>
  <c r="P85" i="5"/>
  <c r="O85" i="5"/>
  <c r="I85" i="5"/>
  <c r="D85" i="5"/>
  <c r="C85" i="5"/>
  <c r="Z84" i="5"/>
  <c r="Y84" i="5"/>
  <c r="X84" i="5"/>
  <c r="W84" i="5"/>
  <c r="V84" i="5"/>
  <c r="U84" i="5"/>
  <c r="T84" i="5"/>
  <c r="S84" i="5"/>
  <c r="R84" i="5"/>
  <c r="Q84" i="5"/>
  <c r="P84" i="5"/>
  <c r="O84" i="5"/>
  <c r="I84" i="5"/>
  <c r="D84" i="5"/>
  <c r="C84" i="5"/>
  <c r="Z83" i="5"/>
  <c r="Y83" i="5"/>
  <c r="X83" i="5"/>
  <c r="W83" i="5"/>
  <c r="V83" i="5"/>
  <c r="U83" i="5"/>
  <c r="T83" i="5"/>
  <c r="S83" i="5"/>
  <c r="R83" i="5"/>
  <c r="Q83" i="5"/>
  <c r="P83" i="5"/>
  <c r="O83" i="5"/>
  <c r="I83" i="5"/>
  <c r="D83" i="5"/>
  <c r="C83" i="5"/>
  <c r="Z82" i="5"/>
  <c r="Y82" i="5"/>
  <c r="X82" i="5"/>
  <c r="W82" i="5"/>
  <c r="V82" i="5"/>
  <c r="U82" i="5"/>
  <c r="T82" i="5"/>
  <c r="S82" i="5"/>
  <c r="R82" i="5"/>
  <c r="Q82" i="5"/>
  <c r="P82" i="5"/>
  <c r="O82" i="5"/>
  <c r="I82" i="5"/>
  <c r="D82" i="5"/>
  <c r="C82" i="5"/>
  <c r="Z81" i="5"/>
  <c r="Y81" i="5"/>
  <c r="X81" i="5"/>
  <c r="W81" i="5"/>
  <c r="V81" i="5"/>
  <c r="U81" i="5"/>
  <c r="T81" i="5"/>
  <c r="S81" i="5"/>
  <c r="R81" i="5"/>
  <c r="Q81" i="5"/>
  <c r="P81" i="5"/>
  <c r="O81" i="5"/>
  <c r="I81" i="5"/>
  <c r="D81" i="5"/>
  <c r="C81" i="5"/>
  <c r="Z80" i="5"/>
  <c r="Y80" i="5"/>
  <c r="X80" i="5"/>
  <c r="W80" i="5"/>
  <c r="V80" i="5"/>
  <c r="U80" i="5"/>
  <c r="T80" i="5"/>
  <c r="S80" i="5"/>
  <c r="R80" i="5"/>
  <c r="Q80" i="5"/>
  <c r="P80" i="5"/>
  <c r="O80" i="5"/>
  <c r="I80" i="5"/>
  <c r="D80" i="5"/>
  <c r="C80" i="5"/>
  <c r="Z79" i="5"/>
  <c r="Y79" i="5"/>
  <c r="X79" i="5"/>
  <c r="W79" i="5"/>
  <c r="V79" i="5"/>
  <c r="U79" i="5"/>
  <c r="T79" i="5"/>
  <c r="S79" i="5"/>
  <c r="R79" i="5"/>
  <c r="Q79" i="5"/>
  <c r="P79" i="5"/>
  <c r="O79" i="5"/>
  <c r="I79" i="5"/>
  <c r="D79" i="5"/>
  <c r="C79" i="5"/>
  <c r="Z78" i="5"/>
  <c r="Y78" i="5"/>
  <c r="X78" i="5"/>
  <c r="W78" i="5"/>
  <c r="V78" i="5"/>
  <c r="U78" i="5"/>
  <c r="T78" i="5"/>
  <c r="S78" i="5"/>
  <c r="R78" i="5"/>
  <c r="Q78" i="5"/>
  <c r="P78" i="5"/>
  <c r="O78" i="5"/>
  <c r="I78" i="5"/>
  <c r="D78" i="5"/>
  <c r="C78" i="5"/>
  <c r="Z77" i="5"/>
  <c r="Y77" i="5"/>
  <c r="X77" i="5"/>
  <c r="W77" i="5"/>
  <c r="V77" i="5"/>
  <c r="U77" i="5"/>
  <c r="T77" i="5"/>
  <c r="S77" i="5"/>
  <c r="R77" i="5"/>
  <c r="Q77" i="5"/>
  <c r="P77" i="5"/>
  <c r="O77" i="5"/>
  <c r="I77" i="5"/>
  <c r="D77" i="5"/>
  <c r="C77" i="5"/>
  <c r="Z76" i="5"/>
  <c r="Y76" i="5"/>
  <c r="X76" i="5"/>
  <c r="W76" i="5"/>
  <c r="V76" i="5"/>
  <c r="U76" i="5"/>
  <c r="T76" i="5"/>
  <c r="S76" i="5"/>
  <c r="R76" i="5"/>
  <c r="Q76" i="5"/>
  <c r="P76" i="5"/>
  <c r="O76" i="5"/>
  <c r="I76" i="5"/>
  <c r="D76" i="5"/>
  <c r="C76" i="5"/>
  <c r="Z75" i="5"/>
  <c r="Y75" i="5"/>
  <c r="X75" i="5"/>
  <c r="W75" i="5"/>
  <c r="V75" i="5"/>
  <c r="U75" i="5"/>
  <c r="T75" i="5"/>
  <c r="S75" i="5"/>
  <c r="R75" i="5"/>
  <c r="Q75" i="5"/>
  <c r="P75" i="5"/>
  <c r="O75" i="5"/>
  <c r="I75" i="5"/>
  <c r="D75" i="5"/>
  <c r="C75" i="5"/>
  <c r="Z74" i="5"/>
  <c r="Y74" i="5"/>
  <c r="X74" i="5"/>
  <c r="W74" i="5"/>
  <c r="V74" i="5"/>
  <c r="U74" i="5"/>
  <c r="T74" i="5"/>
  <c r="S74" i="5"/>
  <c r="R74" i="5"/>
  <c r="Q74" i="5"/>
  <c r="P74" i="5"/>
  <c r="O74" i="5"/>
  <c r="I74" i="5"/>
  <c r="D74" i="5"/>
  <c r="C74" i="5"/>
  <c r="Z73" i="5"/>
  <c r="Y73" i="5"/>
  <c r="X73" i="5"/>
  <c r="W73" i="5"/>
  <c r="V73" i="5"/>
  <c r="U73" i="5"/>
  <c r="T73" i="5"/>
  <c r="S73" i="5"/>
  <c r="R73" i="5"/>
  <c r="Q73" i="5"/>
  <c r="P73" i="5"/>
  <c r="O73" i="5"/>
  <c r="I73" i="5"/>
  <c r="D73" i="5"/>
  <c r="C73" i="5"/>
  <c r="Z72" i="5"/>
  <c r="Y72" i="5"/>
  <c r="X72" i="5"/>
  <c r="W72" i="5"/>
  <c r="V72" i="5"/>
  <c r="U72" i="5"/>
  <c r="T72" i="5"/>
  <c r="S72" i="5"/>
  <c r="R72" i="5"/>
  <c r="Q72" i="5"/>
  <c r="P72" i="5"/>
  <c r="O72" i="5"/>
  <c r="I72" i="5"/>
  <c r="D72" i="5"/>
  <c r="C72" i="5"/>
  <c r="Z71" i="5"/>
  <c r="Y71" i="5"/>
  <c r="X71" i="5"/>
  <c r="W71" i="5"/>
  <c r="V71" i="5"/>
  <c r="U71" i="5"/>
  <c r="T71" i="5"/>
  <c r="S71" i="5"/>
  <c r="R71" i="5"/>
  <c r="Q71" i="5"/>
  <c r="P71" i="5"/>
  <c r="O71" i="5"/>
  <c r="I71" i="5"/>
  <c r="D71" i="5"/>
  <c r="C71" i="5"/>
  <c r="Z70" i="5"/>
  <c r="Y70" i="5"/>
  <c r="X70" i="5"/>
  <c r="W70" i="5"/>
  <c r="V70" i="5"/>
  <c r="U70" i="5"/>
  <c r="T70" i="5"/>
  <c r="S70" i="5"/>
  <c r="R70" i="5"/>
  <c r="Q70" i="5"/>
  <c r="P70" i="5"/>
  <c r="O70" i="5"/>
  <c r="I70" i="5"/>
  <c r="D70" i="5"/>
  <c r="C70" i="5"/>
  <c r="Z69" i="5"/>
  <c r="Y69" i="5"/>
  <c r="X69" i="5"/>
  <c r="W69" i="5"/>
  <c r="V69" i="5"/>
  <c r="U69" i="5"/>
  <c r="T69" i="5"/>
  <c r="S69" i="5"/>
  <c r="R69" i="5"/>
  <c r="Q69" i="5"/>
  <c r="P69" i="5"/>
  <c r="O69" i="5"/>
  <c r="I69" i="5"/>
  <c r="D69" i="5"/>
  <c r="C69" i="5"/>
  <c r="Z68" i="5"/>
  <c r="Y68" i="5"/>
  <c r="X68" i="5"/>
  <c r="W68" i="5"/>
  <c r="V68" i="5"/>
  <c r="U68" i="5"/>
  <c r="T68" i="5"/>
  <c r="S68" i="5"/>
  <c r="R68" i="5"/>
  <c r="Q68" i="5"/>
  <c r="P68" i="5"/>
  <c r="O68" i="5"/>
  <c r="I68" i="5"/>
  <c r="D68" i="5"/>
  <c r="C68" i="5"/>
  <c r="Z67" i="5"/>
  <c r="Y67" i="5"/>
  <c r="X67" i="5"/>
  <c r="W67" i="5"/>
  <c r="V67" i="5"/>
  <c r="U67" i="5"/>
  <c r="T67" i="5"/>
  <c r="S67" i="5"/>
  <c r="R67" i="5"/>
  <c r="Q67" i="5"/>
  <c r="P67" i="5"/>
  <c r="O67" i="5"/>
  <c r="I67" i="5"/>
  <c r="D67" i="5"/>
  <c r="C67" i="5"/>
  <c r="Z66" i="5"/>
  <c r="Y66" i="5"/>
  <c r="X66" i="5"/>
  <c r="W66" i="5"/>
  <c r="V66" i="5"/>
  <c r="U66" i="5"/>
  <c r="T66" i="5"/>
  <c r="S66" i="5"/>
  <c r="R66" i="5"/>
  <c r="Q66" i="5"/>
  <c r="P66" i="5"/>
  <c r="O66" i="5"/>
  <c r="I66" i="5"/>
  <c r="D66" i="5"/>
  <c r="C66" i="5"/>
  <c r="Z65" i="5"/>
  <c r="Y65" i="5"/>
  <c r="X65" i="5"/>
  <c r="W65" i="5"/>
  <c r="V65" i="5"/>
  <c r="U65" i="5"/>
  <c r="T65" i="5"/>
  <c r="S65" i="5"/>
  <c r="R65" i="5"/>
  <c r="Q65" i="5"/>
  <c r="P65" i="5"/>
  <c r="O65" i="5"/>
  <c r="I65" i="5"/>
  <c r="D65" i="5"/>
  <c r="C65" i="5"/>
  <c r="Z64" i="5"/>
  <c r="Y64" i="5"/>
  <c r="X64" i="5"/>
  <c r="W64" i="5"/>
  <c r="V64" i="5"/>
  <c r="U64" i="5"/>
  <c r="T64" i="5"/>
  <c r="S64" i="5"/>
  <c r="R64" i="5"/>
  <c r="Q64" i="5"/>
  <c r="P64" i="5"/>
  <c r="O64" i="5"/>
  <c r="I64" i="5"/>
  <c r="D64" i="5"/>
  <c r="C64" i="5"/>
  <c r="Z63" i="5"/>
  <c r="Y63" i="5"/>
  <c r="X63" i="5"/>
  <c r="W63" i="5"/>
  <c r="V63" i="5"/>
  <c r="U63" i="5"/>
  <c r="T63" i="5"/>
  <c r="S63" i="5"/>
  <c r="R63" i="5"/>
  <c r="Q63" i="5"/>
  <c r="P63" i="5"/>
  <c r="O63" i="5"/>
  <c r="I63" i="5"/>
  <c r="D63" i="5"/>
  <c r="C63" i="5"/>
  <c r="Z62" i="5"/>
  <c r="Y62" i="5"/>
  <c r="X62" i="5"/>
  <c r="W62" i="5"/>
  <c r="V62" i="5"/>
  <c r="U62" i="5"/>
  <c r="T62" i="5"/>
  <c r="S62" i="5"/>
  <c r="R62" i="5"/>
  <c r="Q62" i="5"/>
  <c r="P62" i="5"/>
  <c r="O62" i="5"/>
  <c r="I62" i="5"/>
  <c r="D62" i="5"/>
  <c r="C62" i="5"/>
  <c r="Z61" i="5"/>
  <c r="Y61" i="5"/>
  <c r="X61" i="5"/>
  <c r="W61" i="5"/>
  <c r="V61" i="5"/>
  <c r="U61" i="5"/>
  <c r="T61" i="5"/>
  <c r="S61" i="5"/>
  <c r="R61" i="5"/>
  <c r="Q61" i="5"/>
  <c r="P61" i="5"/>
  <c r="O61" i="5"/>
  <c r="I61" i="5"/>
  <c r="D61" i="5"/>
  <c r="C61" i="5"/>
  <c r="Z60" i="5"/>
  <c r="Y60" i="5"/>
  <c r="X60" i="5"/>
  <c r="W60" i="5"/>
  <c r="V60" i="5"/>
  <c r="U60" i="5"/>
  <c r="T60" i="5"/>
  <c r="S60" i="5"/>
  <c r="R60" i="5"/>
  <c r="Q60" i="5"/>
  <c r="P60" i="5"/>
  <c r="O60" i="5"/>
  <c r="I60" i="5"/>
  <c r="D60" i="5"/>
  <c r="C60" i="5"/>
  <c r="Z59" i="5"/>
  <c r="Y59" i="5"/>
  <c r="X59" i="5"/>
  <c r="W59" i="5"/>
  <c r="V59" i="5"/>
  <c r="U59" i="5"/>
  <c r="T59" i="5"/>
  <c r="S59" i="5"/>
  <c r="R59" i="5"/>
  <c r="Q59" i="5"/>
  <c r="P59" i="5"/>
  <c r="O59" i="5"/>
  <c r="I59" i="5"/>
  <c r="D59" i="5"/>
  <c r="C59" i="5"/>
  <c r="Z58" i="5"/>
  <c r="Y58" i="5"/>
  <c r="X58" i="5"/>
  <c r="W58" i="5"/>
  <c r="V58" i="5"/>
  <c r="U58" i="5"/>
  <c r="T58" i="5"/>
  <c r="S58" i="5"/>
  <c r="R58" i="5"/>
  <c r="Q58" i="5"/>
  <c r="P58" i="5"/>
  <c r="O58" i="5"/>
  <c r="I58" i="5"/>
  <c r="D58" i="5"/>
  <c r="C58" i="5"/>
  <c r="Z57" i="5"/>
  <c r="Y57" i="5"/>
  <c r="X57" i="5"/>
  <c r="W57" i="5"/>
  <c r="V57" i="5"/>
  <c r="U57" i="5"/>
  <c r="T57" i="5"/>
  <c r="S57" i="5"/>
  <c r="R57" i="5"/>
  <c r="Q57" i="5"/>
  <c r="P57" i="5"/>
  <c r="O57" i="5"/>
  <c r="I57" i="5"/>
  <c r="D57" i="5"/>
  <c r="C57" i="5"/>
  <c r="Z56" i="5"/>
  <c r="Y56" i="5"/>
  <c r="X56" i="5"/>
  <c r="W56" i="5"/>
  <c r="V56" i="5"/>
  <c r="U56" i="5"/>
  <c r="T56" i="5"/>
  <c r="S56" i="5"/>
  <c r="R56" i="5"/>
  <c r="Q56" i="5"/>
  <c r="P56" i="5"/>
  <c r="O56" i="5"/>
  <c r="I56" i="5"/>
  <c r="D56" i="5"/>
  <c r="C56" i="5"/>
  <c r="Z55" i="5"/>
  <c r="Y55" i="5"/>
  <c r="X55" i="5"/>
  <c r="W55" i="5"/>
  <c r="V55" i="5"/>
  <c r="U55" i="5"/>
  <c r="T55" i="5"/>
  <c r="S55" i="5"/>
  <c r="R55" i="5"/>
  <c r="Q55" i="5"/>
  <c r="P55" i="5"/>
  <c r="O55" i="5"/>
  <c r="I55" i="5"/>
  <c r="D55" i="5"/>
  <c r="C55" i="5"/>
  <c r="Z54" i="5"/>
  <c r="Y54" i="5"/>
  <c r="X54" i="5"/>
  <c r="W54" i="5"/>
  <c r="V54" i="5"/>
  <c r="U54" i="5"/>
  <c r="T54" i="5"/>
  <c r="S54" i="5"/>
  <c r="R54" i="5"/>
  <c r="Q54" i="5"/>
  <c r="P54" i="5"/>
  <c r="O54" i="5"/>
  <c r="I54" i="5"/>
  <c r="D54" i="5"/>
  <c r="C54" i="5"/>
  <c r="Z53" i="5"/>
  <c r="Y53" i="5"/>
  <c r="X53" i="5"/>
  <c r="W53" i="5"/>
  <c r="V53" i="5"/>
  <c r="U53" i="5"/>
  <c r="T53" i="5"/>
  <c r="S53" i="5"/>
  <c r="R53" i="5"/>
  <c r="Q53" i="5"/>
  <c r="P53" i="5"/>
  <c r="O53" i="5"/>
  <c r="I53" i="5"/>
  <c r="D53" i="5"/>
  <c r="C53" i="5"/>
  <c r="Z52" i="5"/>
  <c r="Y52" i="5"/>
  <c r="X52" i="5"/>
  <c r="W52" i="5"/>
  <c r="V52" i="5"/>
  <c r="U52" i="5"/>
  <c r="T52" i="5"/>
  <c r="S52" i="5"/>
  <c r="R52" i="5"/>
  <c r="Q52" i="5"/>
  <c r="P52" i="5"/>
  <c r="O52" i="5"/>
  <c r="I52" i="5"/>
  <c r="D52" i="5"/>
  <c r="C52" i="5"/>
  <c r="Z51" i="5"/>
  <c r="Y51" i="5"/>
  <c r="X51" i="5"/>
  <c r="W51" i="5"/>
  <c r="V51" i="5"/>
  <c r="U51" i="5"/>
  <c r="T51" i="5"/>
  <c r="S51" i="5"/>
  <c r="R51" i="5"/>
  <c r="Q51" i="5"/>
  <c r="P51" i="5"/>
  <c r="O51" i="5"/>
  <c r="I51" i="5"/>
  <c r="D51" i="5"/>
  <c r="C51" i="5"/>
  <c r="Z50" i="5"/>
  <c r="Y50" i="5"/>
  <c r="X50" i="5"/>
  <c r="W50" i="5"/>
  <c r="V50" i="5"/>
  <c r="U50" i="5"/>
  <c r="T50" i="5"/>
  <c r="S50" i="5"/>
  <c r="R50" i="5"/>
  <c r="Q50" i="5"/>
  <c r="P50" i="5"/>
  <c r="O50" i="5"/>
  <c r="I50" i="5"/>
  <c r="D50" i="5"/>
  <c r="C50" i="5"/>
  <c r="Z49" i="5"/>
  <c r="Y49" i="5"/>
  <c r="X49" i="5"/>
  <c r="W49" i="5"/>
  <c r="V49" i="5"/>
  <c r="U49" i="5"/>
  <c r="T49" i="5"/>
  <c r="S49" i="5"/>
  <c r="R49" i="5"/>
  <c r="Q49" i="5"/>
  <c r="P49" i="5"/>
  <c r="O49" i="5"/>
  <c r="I49" i="5"/>
  <c r="D49" i="5"/>
  <c r="C49" i="5"/>
  <c r="Z48" i="5"/>
  <c r="Y48" i="5"/>
  <c r="X48" i="5"/>
  <c r="W48" i="5"/>
  <c r="V48" i="5"/>
  <c r="U48" i="5"/>
  <c r="T48" i="5"/>
  <c r="S48" i="5"/>
  <c r="R48" i="5"/>
  <c r="Q48" i="5"/>
  <c r="P48" i="5"/>
  <c r="O48" i="5"/>
  <c r="I48" i="5"/>
  <c r="D48" i="5"/>
  <c r="C48" i="5"/>
  <c r="Z47" i="5"/>
  <c r="Y47" i="5"/>
  <c r="X47" i="5"/>
  <c r="W47" i="5"/>
  <c r="V47" i="5"/>
  <c r="U47" i="5"/>
  <c r="T47" i="5"/>
  <c r="S47" i="5"/>
  <c r="R47" i="5"/>
  <c r="Q47" i="5"/>
  <c r="P47" i="5"/>
  <c r="O47" i="5"/>
  <c r="I47" i="5"/>
  <c r="D47" i="5"/>
  <c r="C47" i="5"/>
  <c r="Z46" i="5"/>
  <c r="Y46" i="5"/>
  <c r="X46" i="5"/>
  <c r="W46" i="5"/>
  <c r="V46" i="5"/>
  <c r="U46" i="5"/>
  <c r="T46" i="5"/>
  <c r="S46" i="5"/>
  <c r="R46" i="5"/>
  <c r="Q46" i="5"/>
  <c r="P46" i="5"/>
  <c r="O46" i="5"/>
  <c r="I46" i="5"/>
  <c r="D46" i="5"/>
  <c r="C46" i="5"/>
  <c r="Z45" i="5"/>
  <c r="Y45" i="5"/>
  <c r="X45" i="5"/>
  <c r="W45" i="5"/>
  <c r="V45" i="5"/>
  <c r="U45" i="5"/>
  <c r="T45" i="5"/>
  <c r="S45" i="5"/>
  <c r="R45" i="5"/>
  <c r="Q45" i="5"/>
  <c r="P45" i="5"/>
  <c r="O45" i="5"/>
  <c r="I45" i="5"/>
  <c r="D45" i="5"/>
  <c r="C45" i="5"/>
  <c r="Z44" i="5"/>
  <c r="Y44" i="5"/>
  <c r="X44" i="5"/>
  <c r="W44" i="5"/>
  <c r="V44" i="5"/>
  <c r="U44" i="5"/>
  <c r="T44" i="5"/>
  <c r="S44" i="5"/>
  <c r="R44" i="5"/>
  <c r="Q44" i="5"/>
  <c r="P44" i="5"/>
  <c r="O44" i="5"/>
  <c r="I44" i="5"/>
  <c r="D44" i="5"/>
  <c r="C44" i="5"/>
  <c r="Z43" i="5"/>
  <c r="Y43" i="5"/>
  <c r="X43" i="5"/>
  <c r="W43" i="5"/>
  <c r="V43" i="5"/>
  <c r="U43" i="5"/>
  <c r="T43" i="5"/>
  <c r="S43" i="5"/>
  <c r="R43" i="5"/>
  <c r="Q43" i="5"/>
  <c r="P43" i="5"/>
  <c r="O43" i="5"/>
  <c r="I43" i="5"/>
  <c r="D43" i="5"/>
  <c r="C43" i="5"/>
  <c r="Z42" i="5"/>
  <c r="Y42" i="5"/>
  <c r="X42" i="5"/>
  <c r="W42" i="5"/>
  <c r="V42" i="5"/>
  <c r="U42" i="5"/>
  <c r="T42" i="5"/>
  <c r="S42" i="5"/>
  <c r="R42" i="5"/>
  <c r="Q42" i="5"/>
  <c r="P42" i="5"/>
  <c r="O42" i="5"/>
  <c r="I42" i="5"/>
  <c r="D42" i="5"/>
  <c r="C42" i="5"/>
  <c r="Z41" i="5"/>
  <c r="Y41" i="5"/>
  <c r="X41" i="5"/>
  <c r="W41" i="5"/>
  <c r="V41" i="5"/>
  <c r="U41" i="5"/>
  <c r="T41" i="5"/>
  <c r="S41" i="5"/>
  <c r="R41" i="5"/>
  <c r="Q41" i="5"/>
  <c r="P41" i="5"/>
  <c r="O41" i="5"/>
  <c r="I41" i="5"/>
  <c r="D41" i="5"/>
  <c r="C41" i="5"/>
  <c r="Z40" i="5"/>
  <c r="Y40" i="5"/>
  <c r="X40" i="5"/>
  <c r="W40" i="5"/>
  <c r="V40" i="5"/>
  <c r="U40" i="5"/>
  <c r="T40" i="5"/>
  <c r="S40" i="5"/>
  <c r="R40" i="5"/>
  <c r="Q40" i="5"/>
  <c r="P40" i="5"/>
  <c r="O40" i="5"/>
  <c r="I40" i="5"/>
  <c r="D40" i="5"/>
  <c r="C40" i="5"/>
  <c r="Z39" i="5"/>
  <c r="Y39" i="5"/>
  <c r="X39" i="5"/>
  <c r="W39" i="5"/>
  <c r="V39" i="5"/>
  <c r="U39" i="5"/>
  <c r="T39" i="5"/>
  <c r="S39" i="5"/>
  <c r="R39" i="5"/>
  <c r="Q39" i="5"/>
  <c r="P39" i="5"/>
  <c r="O39" i="5"/>
  <c r="I39" i="5"/>
  <c r="D39" i="5"/>
  <c r="C39" i="5"/>
  <c r="Z38" i="5"/>
  <c r="Y38" i="5"/>
  <c r="X38" i="5"/>
  <c r="W38" i="5"/>
  <c r="V38" i="5"/>
  <c r="U38" i="5"/>
  <c r="T38" i="5"/>
  <c r="S38" i="5"/>
  <c r="R38" i="5"/>
  <c r="Q38" i="5"/>
  <c r="P38" i="5"/>
  <c r="O38" i="5"/>
  <c r="I38" i="5"/>
  <c r="D38" i="5"/>
  <c r="C38" i="5"/>
  <c r="Z37" i="5"/>
  <c r="Y37" i="5"/>
  <c r="X37" i="5"/>
  <c r="W37" i="5"/>
  <c r="V37" i="5"/>
  <c r="U37" i="5"/>
  <c r="T37" i="5"/>
  <c r="S37" i="5"/>
  <c r="R37" i="5"/>
  <c r="Q37" i="5"/>
  <c r="P37" i="5"/>
  <c r="O37" i="5"/>
  <c r="I37" i="5"/>
  <c r="D37" i="5"/>
  <c r="C37" i="5"/>
  <c r="Z36" i="5"/>
  <c r="Y36" i="5"/>
  <c r="X36" i="5"/>
  <c r="W36" i="5"/>
  <c r="V36" i="5"/>
  <c r="U36" i="5"/>
  <c r="T36" i="5"/>
  <c r="S36" i="5"/>
  <c r="R36" i="5"/>
  <c r="Q36" i="5"/>
  <c r="P36" i="5"/>
  <c r="O36" i="5"/>
  <c r="I36" i="5"/>
  <c r="D36" i="5"/>
  <c r="C36" i="5"/>
  <c r="Z35" i="5"/>
  <c r="Y35" i="5"/>
  <c r="X35" i="5"/>
  <c r="W35" i="5"/>
  <c r="V35" i="5"/>
  <c r="U35" i="5"/>
  <c r="T35" i="5"/>
  <c r="S35" i="5"/>
  <c r="R35" i="5"/>
  <c r="Q35" i="5"/>
  <c r="P35" i="5"/>
  <c r="O35" i="5"/>
  <c r="I35" i="5"/>
  <c r="D35" i="5"/>
  <c r="C35" i="5"/>
  <c r="Z34" i="5"/>
  <c r="Y34" i="5"/>
  <c r="X34" i="5"/>
  <c r="W34" i="5"/>
  <c r="V34" i="5"/>
  <c r="U34" i="5"/>
  <c r="T34" i="5"/>
  <c r="S34" i="5"/>
  <c r="R34" i="5"/>
  <c r="Q34" i="5"/>
  <c r="P34" i="5"/>
  <c r="O34" i="5"/>
  <c r="I34" i="5"/>
  <c r="D34" i="5"/>
  <c r="C34" i="5"/>
  <c r="Z33" i="5"/>
  <c r="Y33" i="5"/>
  <c r="X33" i="5"/>
  <c r="W33" i="5"/>
  <c r="V33" i="5"/>
  <c r="U33" i="5"/>
  <c r="T33" i="5"/>
  <c r="S33" i="5"/>
  <c r="R33" i="5"/>
  <c r="Q33" i="5"/>
  <c r="P33" i="5"/>
  <c r="O33" i="5"/>
  <c r="I33" i="5"/>
  <c r="D33" i="5"/>
  <c r="C33" i="5"/>
  <c r="Z32" i="5"/>
  <c r="Y32" i="5"/>
  <c r="X32" i="5"/>
  <c r="W32" i="5"/>
  <c r="V32" i="5"/>
  <c r="U32" i="5"/>
  <c r="T32" i="5"/>
  <c r="S32" i="5"/>
  <c r="R32" i="5"/>
  <c r="Q32" i="5"/>
  <c r="P32" i="5"/>
  <c r="O32" i="5"/>
  <c r="I32" i="5"/>
  <c r="D32" i="5"/>
  <c r="C32" i="5"/>
  <c r="Z31" i="5"/>
  <c r="Y31" i="5"/>
  <c r="X31" i="5"/>
  <c r="W31" i="5"/>
  <c r="V31" i="5"/>
  <c r="U31" i="5"/>
  <c r="T31" i="5"/>
  <c r="S31" i="5"/>
  <c r="R31" i="5"/>
  <c r="Q31" i="5"/>
  <c r="P31" i="5"/>
  <c r="O31" i="5"/>
  <c r="I31" i="5"/>
  <c r="D31" i="5"/>
  <c r="C31" i="5"/>
  <c r="Z30" i="5"/>
  <c r="Y30" i="5"/>
  <c r="X30" i="5"/>
  <c r="W30" i="5"/>
  <c r="V30" i="5"/>
  <c r="U30" i="5"/>
  <c r="T30" i="5"/>
  <c r="S30" i="5"/>
  <c r="R30" i="5"/>
  <c r="Q30" i="5"/>
  <c r="P30" i="5"/>
  <c r="O30" i="5"/>
  <c r="I30" i="5"/>
  <c r="D30" i="5"/>
  <c r="C30" i="5"/>
  <c r="Z29" i="5"/>
  <c r="Y29" i="5"/>
  <c r="X29" i="5"/>
  <c r="W29" i="5"/>
  <c r="V29" i="5"/>
  <c r="U29" i="5"/>
  <c r="T29" i="5"/>
  <c r="S29" i="5"/>
  <c r="R29" i="5"/>
  <c r="Q29" i="5"/>
  <c r="P29" i="5"/>
  <c r="O29" i="5"/>
  <c r="I29" i="5"/>
  <c r="D29" i="5"/>
  <c r="C29" i="5"/>
  <c r="Z28" i="5"/>
  <c r="Y28" i="5"/>
  <c r="X28" i="5"/>
  <c r="W28" i="5"/>
  <c r="V28" i="5"/>
  <c r="U28" i="5"/>
  <c r="T28" i="5"/>
  <c r="S28" i="5"/>
  <c r="R28" i="5"/>
  <c r="Q28" i="5"/>
  <c r="P28" i="5"/>
  <c r="O28" i="5"/>
  <c r="I28" i="5"/>
  <c r="D28" i="5"/>
  <c r="C28" i="5"/>
  <c r="Z27" i="5"/>
  <c r="Y27" i="5"/>
  <c r="X27" i="5"/>
  <c r="W27" i="5"/>
  <c r="V27" i="5"/>
  <c r="U27" i="5"/>
  <c r="T27" i="5"/>
  <c r="S27" i="5"/>
  <c r="R27" i="5"/>
  <c r="Q27" i="5"/>
  <c r="P27" i="5"/>
  <c r="O27" i="5"/>
  <c r="I27" i="5"/>
  <c r="D27" i="5"/>
  <c r="C27" i="5"/>
  <c r="Z26" i="5"/>
  <c r="Y26" i="5"/>
  <c r="X26" i="5"/>
  <c r="W26" i="5"/>
  <c r="V26" i="5"/>
  <c r="U26" i="5"/>
  <c r="T26" i="5"/>
  <c r="S26" i="5"/>
  <c r="R26" i="5"/>
  <c r="Q26" i="5"/>
  <c r="P26" i="5"/>
  <c r="O26" i="5"/>
  <c r="I26" i="5"/>
  <c r="D26" i="5"/>
  <c r="C26" i="5"/>
  <c r="Z25" i="5"/>
  <c r="Y25" i="5"/>
  <c r="X25" i="5"/>
  <c r="W25" i="5"/>
  <c r="V25" i="5"/>
  <c r="U25" i="5"/>
  <c r="T25" i="5"/>
  <c r="S25" i="5"/>
  <c r="R25" i="5"/>
  <c r="Q25" i="5"/>
  <c r="P25" i="5"/>
  <c r="O25" i="5"/>
  <c r="I25" i="5"/>
  <c r="D25" i="5"/>
  <c r="C25" i="5"/>
  <c r="Z24" i="5"/>
  <c r="Y24" i="5"/>
  <c r="X24" i="5"/>
  <c r="W24" i="5"/>
  <c r="V24" i="5"/>
  <c r="U24" i="5"/>
  <c r="T24" i="5"/>
  <c r="S24" i="5"/>
  <c r="R24" i="5"/>
  <c r="Q24" i="5"/>
  <c r="P24" i="5"/>
  <c r="O24" i="5"/>
  <c r="I24" i="5"/>
  <c r="D24" i="5"/>
  <c r="C24" i="5"/>
  <c r="Z23" i="5"/>
  <c r="Y23" i="5"/>
  <c r="X23" i="5"/>
  <c r="W23" i="5"/>
  <c r="V23" i="5"/>
  <c r="U23" i="5"/>
  <c r="T23" i="5"/>
  <c r="S23" i="5"/>
  <c r="R23" i="5"/>
  <c r="Q23" i="5"/>
  <c r="P23" i="5"/>
  <c r="O23" i="5"/>
  <c r="I23" i="5"/>
  <c r="D23" i="5"/>
  <c r="C23" i="5"/>
  <c r="Z22" i="5"/>
  <c r="Y22" i="5"/>
  <c r="X22" i="5"/>
  <c r="W22" i="5"/>
  <c r="V22" i="5"/>
  <c r="U22" i="5"/>
  <c r="T22" i="5"/>
  <c r="S22" i="5"/>
  <c r="R22" i="5"/>
  <c r="Q22" i="5"/>
  <c r="P22" i="5"/>
  <c r="O22" i="5"/>
  <c r="I22" i="5"/>
  <c r="D22" i="5"/>
  <c r="C22" i="5"/>
  <c r="Z21" i="5"/>
  <c r="Y21" i="5"/>
  <c r="X21" i="5"/>
  <c r="W21" i="5"/>
  <c r="V21" i="5"/>
  <c r="U21" i="5"/>
  <c r="T21" i="5"/>
  <c r="S21" i="5"/>
  <c r="R21" i="5"/>
  <c r="Q21" i="5"/>
  <c r="P21" i="5"/>
  <c r="O21" i="5"/>
  <c r="I21" i="5"/>
  <c r="D21" i="5"/>
  <c r="C21" i="5"/>
  <c r="Z20" i="5"/>
  <c r="Y20" i="5"/>
  <c r="X20" i="5"/>
  <c r="W20" i="5"/>
  <c r="V20" i="5"/>
  <c r="U20" i="5"/>
  <c r="T20" i="5"/>
  <c r="S20" i="5"/>
  <c r="R20" i="5"/>
  <c r="Q20" i="5"/>
  <c r="P20" i="5"/>
  <c r="O20" i="5"/>
  <c r="I20" i="5"/>
  <c r="D20" i="5"/>
  <c r="C20" i="5"/>
  <c r="Z19" i="5"/>
  <c r="Y19" i="5"/>
  <c r="X19" i="5"/>
  <c r="W19" i="5"/>
  <c r="V19" i="5"/>
  <c r="U19" i="5"/>
  <c r="T19" i="5"/>
  <c r="S19" i="5"/>
  <c r="R19" i="5"/>
  <c r="Q19" i="5"/>
  <c r="P19" i="5"/>
  <c r="O19" i="5"/>
  <c r="I19" i="5"/>
  <c r="D19" i="5"/>
  <c r="C19" i="5"/>
  <c r="Z18" i="5"/>
  <c r="Y18" i="5"/>
  <c r="X18" i="5"/>
  <c r="W18" i="5"/>
  <c r="V18" i="5"/>
  <c r="U18" i="5"/>
  <c r="T18" i="5"/>
  <c r="S18" i="5"/>
  <c r="R18" i="5"/>
  <c r="Q18" i="5"/>
  <c r="P18" i="5"/>
  <c r="O18" i="5"/>
  <c r="I18" i="5"/>
  <c r="D18" i="5"/>
  <c r="C18" i="5"/>
  <c r="Z17" i="5"/>
  <c r="Y17" i="5"/>
  <c r="X17" i="5"/>
  <c r="W17" i="5"/>
  <c r="V17" i="5"/>
  <c r="U17" i="5"/>
  <c r="T17" i="5"/>
  <c r="S17" i="5"/>
  <c r="R17" i="5"/>
  <c r="Q17" i="5"/>
  <c r="P17" i="5"/>
  <c r="O17" i="5"/>
  <c r="I17" i="5"/>
  <c r="D17" i="5"/>
  <c r="C17" i="5"/>
  <c r="Z16" i="5"/>
  <c r="Y16" i="5"/>
  <c r="X16" i="5"/>
  <c r="W16" i="5"/>
  <c r="V16" i="5"/>
  <c r="U16" i="5"/>
  <c r="T16" i="5"/>
  <c r="S16" i="5"/>
  <c r="R16" i="5"/>
  <c r="Q16" i="5"/>
  <c r="P16" i="5"/>
  <c r="O16" i="5"/>
  <c r="I16" i="5"/>
  <c r="D16" i="5"/>
  <c r="C16" i="5"/>
  <c r="Z15" i="5"/>
  <c r="Y15" i="5"/>
  <c r="X15" i="5"/>
  <c r="W15" i="5"/>
  <c r="V15" i="5"/>
  <c r="U15" i="5"/>
  <c r="T15" i="5"/>
  <c r="S15" i="5"/>
  <c r="R15" i="5"/>
  <c r="Q15" i="5"/>
  <c r="P15" i="5"/>
  <c r="O15" i="5"/>
  <c r="I15" i="5"/>
  <c r="D15" i="5"/>
  <c r="C15" i="5"/>
  <c r="Z14" i="5"/>
  <c r="Y14" i="5"/>
  <c r="X14" i="5"/>
  <c r="W14" i="5"/>
  <c r="V14" i="5"/>
  <c r="U14" i="5"/>
  <c r="T14" i="5"/>
  <c r="S14" i="5"/>
  <c r="R14" i="5"/>
  <c r="Q14" i="5"/>
  <c r="P14" i="5"/>
  <c r="O14" i="5"/>
  <c r="I14" i="5"/>
  <c r="D14" i="5"/>
  <c r="C14" i="5"/>
  <c r="Z13" i="5"/>
  <c r="Y13" i="5"/>
  <c r="X13" i="5"/>
  <c r="W13" i="5"/>
  <c r="V13" i="5"/>
  <c r="U13" i="5"/>
  <c r="T13" i="5"/>
  <c r="S13" i="5"/>
  <c r="R13" i="5"/>
  <c r="Q13" i="5"/>
  <c r="P13" i="5"/>
  <c r="O13" i="5"/>
  <c r="I13" i="5"/>
  <c r="D13" i="5"/>
  <c r="C13" i="5"/>
  <c r="Z12" i="5"/>
  <c r="Y12" i="5"/>
  <c r="X12" i="5"/>
  <c r="W12" i="5"/>
  <c r="V12" i="5"/>
  <c r="U12" i="5"/>
  <c r="T12" i="5"/>
  <c r="S12" i="5"/>
  <c r="R12" i="5"/>
  <c r="Q12" i="5"/>
  <c r="P12" i="5"/>
  <c r="O12" i="5"/>
  <c r="I12" i="5"/>
  <c r="D12" i="5"/>
  <c r="C12" i="5"/>
  <c r="Z11" i="5"/>
  <c r="Y11" i="5"/>
  <c r="X11" i="5"/>
  <c r="W11" i="5"/>
  <c r="V11" i="5"/>
  <c r="U11" i="5"/>
  <c r="T11" i="5"/>
  <c r="S11" i="5"/>
  <c r="R11" i="5"/>
  <c r="Q11" i="5"/>
  <c r="P11" i="5"/>
  <c r="O11" i="5"/>
  <c r="I11" i="5"/>
  <c r="D11" i="5"/>
  <c r="C11" i="5"/>
  <c r="Z10" i="5"/>
  <c r="V10" i="5"/>
  <c r="U10" i="5"/>
  <c r="S10" i="5"/>
  <c r="R10" i="5"/>
  <c r="Q10" i="5"/>
  <c r="P10" i="5"/>
  <c r="O10" i="5"/>
  <c r="I10" i="5"/>
  <c r="Z9" i="5"/>
  <c r="Y9" i="5"/>
  <c r="X9" i="5"/>
  <c r="W9" i="5"/>
  <c r="V9" i="5"/>
  <c r="U9" i="5"/>
  <c r="T9" i="5"/>
  <c r="S9" i="5"/>
  <c r="R9" i="5"/>
  <c r="Q9" i="5"/>
  <c r="P9" i="5"/>
  <c r="O9" i="5"/>
  <c r="I9" i="5"/>
  <c r="D9" i="5"/>
  <c r="C9" i="5"/>
  <c r="Z8" i="5"/>
  <c r="Y8" i="5"/>
  <c r="X8" i="5"/>
  <c r="W8" i="5"/>
  <c r="V8" i="5"/>
  <c r="U8" i="5"/>
  <c r="T8" i="5"/>
  <c r="S8" i="5"/>
  <c r="R8" i="5"/>
  <c r="Q8" i="5"/>
  <c r="P8" i="5"/>
  <c r="O8" i="5"/>
  <c r="I8" i="5"/>
  <c r="D8" i="5"/>
  <c r="C8" i="5"/>
  <c r="Z7" i="5"/>
  <c r="Y7" i="5"/>
  <c r="X7" i="5"/>
  <c r="W7" i="5"/>
  <c r="V7" i="5"/>
  <c r="U7" i="5"/>
  <c r="T7" i="5"/>
  <c r="S7" i="5"/>
  <c r="R7" i="5"/>
  <c r="Q7" i="5"/>
  <c r="P7" i="5"/>
  <c r="O7" i="5"/>
  <c r="I7" i="5"/>
  <c r="D7" i="5"/>
  <c r="C7" i="5"/>
  <c r="Z6" i="5"/>
  <c r="Y6" i="5"/>
  <c r="X6" i="5"/>
  <c r="W6" i="5"/>
  <c r="V6" i="5"/>
  <c r="U6" i="5"/>
  <c r="T6" i="5"/>
  <c r="S6" i="5"/>
  <c r="R6" i="5"/>
  <c r="Q6" i="5"/>
  <c r="P6" i="5"/>
  <c r="O6" i="5"/>
  <c r="I6" i="5"/>
  <c r="D6" i="5"/>
  <c r="C6" i="5"/>
  <c r="Z5" i="5"/>
  <c r="Y5" i="5"/>
  <c r="X5" i="5"/>
  <c r="W5" i="5"/>
  <c r="V5" i="5"/>
  <c r="U5" i="5"/>
  <c r="T5" i="5"/>
  <c r="S5" i="5"/>
  <c r="R5" i="5"/>
  <c r="Q5" i="5"/>
  <c r="P5" i="5"/>
  <c r="O5" i="5"/>
  <c r="I5" i="5"/>
  <c r="D5" i="5"/>
  <c r="C5" i="5"/>
  <c r="Q204" i="4"/>
  <c r="C204" i="4"/>
  <c r="Q203" i="4"/>
  <c r="C203" i="4"/>
  <c r="Q202" i="4"/>
  <c r="C202" i="4"/>
  <c r="Q201" i="4"/>
  <c r="C201" i="4"/>
  <c r="Q200" i="4"/>
  <c r="C200" i="4"/>
  <c r="Q199" i="4"/>
  <c r="C199" i="4"/>
  <c r="Q198" i="4"/>
  <c r="C198" i="4"/>
  <c r="Q197" i="4"/>
  <c r="C197" i="4"/>
  <c r="Q196" i="4"/>
  <c r="C196" i="4"/>
  <c r="Q195" i="4"/>
  <c r="C195" i="4"/>
  <c r="Q194" i="4"/>
  <c r="C194" i="4"/>
  <c r="Q193" i="4"/>
  <c r="C193" i="4"/>
  <c r="Q192" i="4"/>
  <c r="C192" i="4"/>
  <c r="Q191" i="4"/>
  <c r="C191" i="4"/>
  <c r="Q190" i="4"/>
  <c r="C190" i="4"/>
  <c r="Q189" i="4"/>
  <c r="C189" i="4"/>
  <c r="Q188" i="4"/>
  <c r="C188" i="4"/>
  <c r="Q187" i="4"/>
  <c r="C187" i="4"/>
  <c r="Q186" i="4"/>
  <c r="C186" i="4"/>
  <c r="Q185" i="4"/>
  <c r="C185" i="4"/>
  <c r="Q184" i="4"/>
  <c r="C184" i="4"/>
  <c r="Q183" i="4"/>
  <c r="C183" i="4"/>
  <c r="Q182" i="4"/>
  <c r="C182" i="4"/>
  <c r="Q181" i="4"/>
  <c r="C181" i="4"/>
  <c r="Q180" i="4"/>
  <c r="C180" i="4"/>
  <c r="Q179" i="4"/>
  <c r="C179" i="4"/>
  <c r="Q178" i="4"/>
  <c r="C178" i="4"/>
  <c r="Q177" i="4"/>
  <c r="C177" i="4"/>
  <c r="Q176" i="4"/>
  <c r="C176" i="4"/>
  <c r="Q175" i="4"/>
  <c r="C175" i="4"/>
  <c r="Q174" i="4"/>
  <c r="C174" i="4"/>
  <c r="Q173" i="4"/>
  <c r="C173" i="4"/>
  <c r="Q172" i="4"/>
  <c r="C172" i="4"/>
  <c r="Q171" i="4"/>
  <c r="C171" i="4"/>
  <c r="Q170" i="4"/>
  <c r="C170" i="4"/>
  <c r="Q169" i="4"/>
  <c r="C169" i="4"/>
  <c r="Q168" i="4"/>
  <c r="C168" i="4"/>
  <c r="Q167" i="4"/>
  <c r="C167" i="4"/>
  <c r="Q166" i="4"/>
  <c r="C166" i="4"/>
  <c r="Q165" i="4"/>
  <c r="C165" i="4"/>
  <c r="Q164" i="4"/>
  <c r="C164" i="4"/>
  <c r="Q163" i="4"/>
  <c r="C163" i="4"/>
  <c r="Q162" i="4"/>
  <c r="C162" i="4"/>
  <c r="Q161" i="4"/>
  <c r="C161" i="4"/>
  <c r="Q160" i="4"/>
  <c r="C160" i="4"/>
  <c r="Q159" i="4"/>
  <c r="C159" i="4"/>
  <c r="Q158" i="4"/>
  <c r="C158" i="4"/>
  <c r="Q157" i="4"/>
  <c r="C157" i="4"/>
  <c r="Q156" i="4"/>
  <c r="C156" i="4"/>
  <c r="Q155" i="4"/>
  <c r="C155" i="4"/>
  <c r="Q154" i="4"/>
  <c r="C154" i="4"/>
  <c r="Q153" i="4"/>
  <c r="C153" i="4"/>
  <c r="Q152" i="4"/>
  <c r="C152" i="4"/>
  <c r="Q151" i="4"/>
  <c r="C151" i="4"/>
  <c r="Q150" i="4"/>
  <c r="C150" i="4"/>
  <c r="Q149" i="4"/>
  <c r="C149" i="4"/>
  <c r="Q148" i="4"/>
  <c r="C148" i="4"/>
  <c r="Q147" i="4"/>
  <c r="C147" i="4"/>
  <c r="Q146" i="4"/>
  <c r="C146" i="4"/>
  <c r="Q145" i="4"/>
  <c r="C145" i="4"/>
  <c r="Q144" i="4"/>
  <c r="C144" i="4"/>
  <c r="Q143" i="4"/>
  <c r="C143" i="4"/>
  <c r="Q142" i="4"/>
  <c r="C142" i="4"/>
  <c r="Q141" i="4"/>
  <c r="C141" i="4"/>
  <c r="Q140" i="4"/>
  <c r="C140" i="4"/>
  <c r="Q139" i="4"/>
  <c r="C139" i="4"/>
  <c r="Q138" i="4"/>
  <c r="C138" i="4"/>
  <c r="Q137" i="4"/>
  <c r="C137" i="4"/>
  <c r="Q136" i="4"/>
  <c r="C136" i="4"/>
  <c r="Q135" i="4"/>
  <c r="C135" i="4"/>
  <c r="Q134" i="4"/>
  <c r="C134" i="4"/>
  <c r="Q133" i="4"/>
  <c r="C133" i="4"/>
  <c r="Q132" i="4"/>
  <c r="C132" i="4"/>
  <c r="Q131" i="4"/>
  <c r="C131" i="4"/>
  <c r="Q130" i="4"/>
  <c r="C130" i="4"/>
  <c r="Q129" i="4"/>
  <c r="C129" i="4"/>
  <c r="Q128" i="4"/>
  <c r="C128" i="4"/>
  <c r="Q127" i="4"/>
  <c r="C127" i="4"/>
  <c r="Q126" i="4"/>
  <c r="C126" i="4"/>
  <c r="Q125" i="4"/>
  <c r="C125" i="4"/>
  <c r="Q124" i="4"/>
  <c r="C124" i="4"/>
  <c r="Q123" i="4"/>
  <c r="C123" i="4"/>
  <c r="Q122" i="4"/>
  <c r="C122" i="4"/>
  <c r="Q121" i="4"/>
  <c r="C121" i="4"/>
  <c r="Q120" i="4"/>
  <c r="C120" i="4"/>
  <c r="Q119" i="4"/>
  <c r="C119" i="4"/>
  <c r="Q118" i="4"/>
  <c r="C118" i="4"/>
  <c r="Q117" i="4"/>
  <c r="C117" i="4"/>
  <c r="Q116" i="4"/>
  <c r="C116" i="4"/>
  <c r="Q115" i="4"/>
  <c r="C115" i="4"/>
  <c r="Q114" i="4"/>
  <c r="C114" i="4"/>
  <c r="Q113" i="4"/>
  <c r="C113" i="4"/>
  <c r="Q112" i="4"/>
  <c r="C112" i="4"/>
  <c r="Q111" i="4"/>
  <c r="C111" i="4"/>
  <c r="Q110" i="4"/>
  <c r="C110" i="4"/>
  <c r="Q109" i="4"/>
  <c r="C109" i="4"/>
  <c r="Q108" i="4"/>
  <c r="C108" i="4"/>
  <c r="Q107" i="4"/>
  <c r="C107" i="4"/>
  <c r="Q106" i="4"/>
  <c r="C106" i="4"/>
  <c r="Q105" i="4"/>
  <c r="C105" i="4"/>
  <c r="Q104" i="4"/>
  <c r="C104" i="4"/>
  <c r="Q103" i="4"/>
  <c r="C103" i="4"/>
  <c r="Q102" i="4"/>
  <c r="C102" i="4"/>
  <c r="Q101" i="4"/>
  <c r="C101" i="4"/>
  <c r="Q100" i="4"/>
  <c r="C100" i="4"/>
  <c r="Q99" i="4"/>
  <c r="C99" i="4"/>
  <c r="Q98" i="4"/>
  <c r="C98" i="4"/>
  <c r="Q97" i="4"/>
  <c r="C97" i="4"/>
  <c r="Q96" i="4"/>
  <c r="C96" i="4"/>
  <c r="Q95" i="4"/>
  <c r="C95" i="4"/>
  <c r="Q94" i="4"/>
  <c r="C94" i="4"/>
  <c r="Q93" i="4"/>
  <c r="C93" i="4"/>
  <c r="Q92" i="4"/>
  <c r="C92" i="4"/>
  <c r="Q91" i="4"/>
  <c r="C91" i="4"/>
  <c r="Q90" i="4"/>
  <c r="C90" i="4"/>
  <c r="Q89" i="4"/>
  <c r="C89" i="4"/>
  <c r="Q88" i="4"/>
  <c r="C88" i="4"/>
  <c r="Q87" i="4"/>
  <c r="C87" i="4"/>
  <c r="Q86" i="4"/>
  <c r="C86" i="4"/>
  <c r="Q85" i="4"/>
  <c r="C85" i="4"/>
  <c r="Q84" i="4"/>
  <c r="C84" i="4"/>
  <c r="Q83" i="4"/>
  <c r="C83" i="4"/>
  <c r="Q82" i="4"/>
  <c r="C82" i="4"/>
  <c r="Q81" i="4"/>
  <c r="C81" i="4"/>
  <c r="Q80" i="4"/>
  <c r="C80" i="4"/>
  <c r="Q79" i="4"/>
  <c r="C79" i="4"/>
  <c r="Q78" i="4"/>
  <c r="C78" i="4"/>
  <c r="Q77" i="4"/>
  <c r="C77" i="4"/>
  <c r="Q76" i="4"/>
  <c r="C76" i="4"/>
  <c r="Q75" i="4"/>
  <c r="C75" i="4"/>
  <c r="Q74" i="4"/>
  <c r="C74" i="4"/>
  <c r="Q73" i="4"/>
  <c r="C73" i="4"/>
  <c r="Q72" i="4"/>
  <c r="C72" i="4"/>
  <c r="Q71" i="4"/>
  <c r="C71" i="4"/>
  <c r="Q70" i="4"/>
  <c r="C70" i="4"/>
  <c r="Q69" i="4"/>
  <c r="C69" i="4"/>
  <c r="Q68" i="4"/>
  <c r="C68" i="4"/>
  <c r="Q67" i="4"/>
  <c r="C67" i="4"/>
  <c r="Q66" i="4"/>
  <c r="C66" i="4"/>
  <c r="Q65" i="4"/>
  <c r="C65" i="4"/>
  <c r="Q64" i="4"/>
  <c r="C64" i="4"/>
  <c r="Q63" i="4"/>
  <c r="C63" i="4"/>
  <c r="Q62" i="4"/>
  <c r="C62" i="4"/>
  <c r="Q61" i="4"/>
  <c r="C61" i="4"/>
  <c r="Q60" i="4"/>
  <c r="C60" i="4"/>
  <c r="Q59" i="4"/>
  <c r="C59" i="4"/>
  <c r="Q58" i="4"/>
  <c r="C58" i="4"/>
  <c r="Q57" i="4"/>
  <c r="C57" i="4"/>
  <c r="Q56" i="4"/>
  <c r="C56" i="4"/>
  <c r="Q55" i="4"/>
  <c r="C55" i="4"/>
  <c r="Q54" i="4"/>
  <c r="C54" i="4"/>
  <c r="Q53" i="4"/>
  <c r="C53" i="4"/>
  <c r="Q52" i="4"/>
  <c r="C52" i="4"/>
  <c r="Q51" i="4"/>
  <c r="C51" i="4"/>
  <c r="Q50" i="4"/>
  <c r="C50" i="4"/>
  <c r="Q49" i="4"/>
  <c r="C49" i="4"/>
  <c r="Q48" i="4"/>
  <c r="C48" i="4"/>
  <c r="Q47" i="4"/>
  <c r="C47" i="4"/>
  <c r="Q46" i="4"/>
  <c r="C46" i="4"/>
  <c r="Q45" i="4"/>
  <c r="C45" i="4"/>
  <c r="Q44" i="4"/>
  <c r="C44" i="4"/>
  <c r="Q43" i="4"/>
  <c r="C43" i="4"/>
  <c r="Q42" i="4"/>
  <c r="C42" i="4"/>
  <c r="Q41" i="4"/>
  <c r="C41" i="4"/>
  <c r="Q40" i="4"/>
  <c r="C40" i="4"/>
  <c r="Q39" i="4"/>
  <c r="C39" i="4"/>
  <c r="Q38" i="4"/>
  <c r="C38" i="4"/>
  <c r="Q37" i="4"/>
  <c r="C37" i="4"/>
  <c r="Q36" i="4"/>
  <c r="C36" i="4"/>
  <c r="Q35" i="4"/>
  <c r="C35" i="4"/>
  <c r="Q34" i="4"/>
  <c r="C34" i="4"/>
  <c r="Q33" i="4"/>
  <c r="C33" i="4"/>
  <c r="Q32" i="4"/>
  <c r="C32" i="4"/>
  <c r="Q31" i="4"/>
  <c r="C31" i="4"/>
  <c r="Q30" i="4"/>
  <c r="C30" i="4"/>
  <c r="Q29" i="4"/>
  <c r="C29" i="4"/>
  <c r="Q28" i="4"/>
  <c r="C28" i="4"/>
  <c r="Q27" i="4"/>
  <c r="C27" i="4"/>
  <c r="Q26" i="4"/>
  <c r="C26" i="4"/>
  <c r="Q25" i="4"/>
  <c r="C25" i="4"/>
  <c r="Q24" i="4"/>
  <c r="C24" i="4"/>
  <c r="Q23" i="4"/>
  <c r="C23" i="4"/>
  <c r="Q22" i="4"/>
  <c r="C22" i="4"/>
  <c r="Q21" i="4"/>
  <c r="C21" i="4"/>
  <c r="Q20" i="4"/>
  <c r="C20" i="4"/>
  <c r="Q19" i="4"/>
  <c r="C19" i="4"/>
  <c r="Q18" i="4"/>
  <c r="C18" i="4"/>
  <c r="Q17" i="4"/>
  <c r="C17" i="4"/>
  <c r="Q16" i="4"/>
  <c r="C16" i="4"/>
  <c r="Q15" i="4"/>
  <c r="C15" i="4"/>
  <c r="Q14" i="4"/>
  <c r="C14" i="4"/>
  <c r="Q13" i="4"/>
  <c r="C13" i="4"/>
  <c r="Q12" i="4"/>
  <c r="C12" i="4"/>
  <c r="Q11" i="4"/>
  <c r="C11" i="4"/>
  <c r="C10" i="4"/>
  <c r="Q9" i="4"/>
  <c r="C9" i="4"/>
  <c r="Q8" i="4"/>
  <c r="C8" i="4"/>
  <c r="Q7" i="4"/>
  <c r="C7" i="4"/>
  <c r="Q6" i="4"/>
  <c r="C6" i="4"/>
  <c r="Q5" i="4"/>
  <c r="C5" i="4"/>
  <c r="J5" i="10" l="1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I27" i="10"/>
  <c r="G27" i="10"/>
  <c r="I26" i="10"/>
  <c r="G26" i="10"/>
  <c r="I25" i="10"/>
  <c r="G25" i="10"/>
  <c r="I24" i="10"/>
  <c r="G24" i="10"/>
  <c r="I23" i="10"/>
  <c r="G23" i="10"/>
  <c r="I22" i="10"/>
  <c r="G22" i="10"/>
  <c r="I21" i="10"/>
  <c r="G21" i="10"/>
  <c r="I20" i="10"/>
  <c r="G20" i="10"/>
  <c r="I19" i="10"/>
  <c r="G19" i="10"/>
  <c r="I18" i="10"/>
  <c r="G18" i="10"/>
  <c r="I17" i="10"/>
  <c r="G17" i="10"/>
  <c r="I16" i="10"/>
  <c r="G16" i="10"/>
  <c r="I15" i="10"/>
  <c r="G15" i="10"/>
  <c r="A9" i="10"/>
  <c r="L5" i="8"/>
  <c r="J21" i="10" l="1"/>
  <c r="J26" i="10"/>
  <c r="J24" i="10"/>
  <c r="J23" i="10"/>
  <c r="J20" i="10"/>
  <c r="J19" i="10"/>
  <c r="J17" i="10"/>
  <c r="J16" i="10"/>
  <c r="J25" i="10"/>
  <c r="J27" i="10"/>
  <c r="J22" i="10"/>
  <c r="J18" i="10"/>
  <c r="J15" i="10"/>
  <c r="G9" i="10"/>
  <c r="N5" i="8"/>
  <c r="J9" i="10" s="1"/>
</calcChain>
</file>

<file path=xl/sharedStrings.xml><?xml version="1.0" encoding="utf-8"?>
<sst xmlns="http://schemas.openxmlformats.org/spreadsheetml/2006/main" count="2213" uniqueCount="2086">
  <si>
    <t>PLAN DE PRODUCCIÓN AGRÍCOLA 2026</t>
  </si>
  <si>
    <t>Centro de los Recursos Naturales Renovables La Salada | Herramienta para planeación, seguimiento, BPA y costos</t>
  </si>
  <si>
    <t>Propósito</t>
  </si>
  <si>
    <t>Articular los procesos productivos agrícolas con la formación por proyectos, facilitar la programación de varios lotes y dejar trazabilidad de actividades, insumos, producción y resultados.</t>
  </si>
  <si>
    <t>Cómo usar el archivo</t>
  </si>
  <si>
    <t>1</t>
  </si>
  <si>
    <t>Actualice el inventario de lotes e invernaderos en la hoja “Lotes”.</t>
  </si>
  <si>
    <t>2</t>
  </si>
  <si>
    <t>Registre cada ciclo productivo en “Plan Cultivos”. Un mismo lote puede tener varios cultivos o ciclos.</t>
  </si>
  <si>
    <t>3</t>
  </si>
  <si>
    <t>Programe actividades con fecha de inicio y fin en “Cronograma”. La vista anual se colorea automáticamente.</t>
  </si>
  <si>
    <t>4</t>
  </si>
  <si>
    <t>Calcule materiales y costos en “Insumos”; registre controles y labores de BPA en “Labores BPA”.</t>
  </si>
  <si>
    <t>5</t>
  </si>
  <si>
    <t>Registre cosechas, destinos e ingresos en “Producción”. Consulte indicadores consolidados en “Resumen”.</t>
  </si>
  <si>
    <t>6</t>
  </si>
  <si>
    <t>Use “Listas” para ampliar responsables, cultivos, estados, unidades y tipos de actividad.</t>
  </si>
  <si>
    <t>Convención visual</t>
  </si>
  <si>
    <t>Azul</t>
  </si>
  <si>
    <t>Datos que deben diligenciarse o ajustarse</t>
  </si>
  <si>
    <t>Negro</t>
  </si>
  <si>
    <t>Cálculos automáticos y fórmulas</t>
  </si>
  <si>
    <t>Verde</t>
  </si>
  <si>
    <t>Información vinculada o precargada</t>
  </si>
  <si>
    <t>Naranja</t>
  </si>
  <si>
    <t>Dato pendiente de revisión o alerta</t>
  </si>
  <si>
    <t>Fuente de estructura</t>
  </si>
  <si>
    <t>Construido a partir del Plan de Producción Agrícola 2026, los registros de Buenas Prácticas Agrícolas por lote y la planeación operativa del Lote 6 Venecia. No se incorporaron cantidades, áreas, rendimientos ni precios no suministrados; esos campos quedan listos para diligenciar.</t>
  </si>
  <si>
    <t>LISTAS DE APOYO</t>
  </si>
  <si>
    <t>Edite o amplíe estas listas para alimentar los desplegables del libro.</t>
  </si>
  <si>
    <t>Estado lote</t>
  </si>
  <si>
    <t>Tipo ambiente</t>
  </si>
  <si>
    <t>Estado ciclo</t>
  </si>
  <si>
    <t>Tipo actividad</t>
  </si>
  <si>
    <t>Unidad</t>
  </si>
  <si>
    <t>Destino producción</t>
  </si>
  <si>
    <t>Tipo insumo</t>
  </si>
  <si>
    <t>Responsable</t>
  </si>
  <si>
    <t>Activo</t>
  </si>
  <si>
    <t>Lote abierto</t>
  </si>
  <si>
    <t>Planeado</t>
  </si>
  <si>
    <t>Preparación</t>
  </si>
  <si>
    <t>kg</t>
  </si>
  <si>
    <t>SENA Empresa</t>
  </si>
  <si>
    <t>Semilla/material vegetal</t>
  </si>
  <si>
    <t>Jorge Zapata</t>
  </si>
  <si>
    <t>En preparación</t>
  </si>
  <si>
    <t>Invernadero</t>
  </si>
  <si>
    <t>En establecimiento</t>
  </si>
  <si>
    <t>Siembra/trasplante</t>
  </si>
  <si>
    <t>g</t>
  </si>
  <si>
    <t>Consumo interno</t>
  </si>
  <si>
    <t>Fertilizante/enmienda</t>
  </si>
  <si>
    <t>Juan David</t>
  </si>
  <si>
    <t>En descanso</t>
  </si>
  <si>
    <t>Casa malla</t>
  </si>
  <si>
    <t>En desarrollo</t>
  </si>
  <si>
    <t>Riego</t>
  </si>
  <si>
    <t>L</t>
  </si>
  <si>
    <t>Agroindustria</t>
  </si>
  <si>
    <t>Bioinsumo</t>
  </si>
  <si>
    <t>David Ríos</t>
  </si>
  <si>
    <t>En mantenimiento</t>
  </si>
  <si>
    <t>Hidroponía</t>
  </si>
  <si>
    <t>En cosecha</t>
  </si>
  <si>
    <t>Fertilización</t>
  </si>
  <si>
    <t>mL</t>
  </si>
  <si>
    <t>Venta externa</t>
  </si>
  <si>
    <t>Producto fitosanitario</t>
  </si>
  <si>
    <t>Mónica</t>
  </si>
  <si>
    <t>Cerrado</t>
  </si>
  <si>
    <t>Plantulador</t>
  </si>
  <si>
    <t>Finalizado</t>
  </si>
  <si>
    <t>Manejo fitosanitario</t>
  </si>
  <si>
    <t>unidad</t>
  </si>
  <si>
    <t>Semilla/propagación</t>
  </si>
  <si>
    <t>Sustrato</t>
  </si>
  <si>
    <t>Héctor</t>
  </si>
  <si>
    <t>Vivero</t>
  </si>
  <si>
    <t>Suspendido</t>
  </si>
  <si>
    <t>Labor cultural</t>
  </si>
  <si>
    <t>bulto</t>
  </si>
  <si>
    <t>Donación</t>
  </si>
  <si>
    <t>Tutorado/soporte</t>
  </si>
  <si>
    <t>Luz Marina</t>
  </si>
  <si>
    <t>Otro</t>
  </si>
  <si>
    <t>Monitoreo</t>
  </si>
  <si>
    <t>saco</t>
  </si>
  <si>
    <t>Pérdida</t>
  </si>
  <si>
    <t>Empaque</t>
  </si>
  <si>
    <t>Wilson</t>
  </si>
  <si>
    <t>Cosecha</t>
  </si>
  <si>
    <t>m3</t>
  </si>
  <si>
    <t>Herramienta</t>
  </si>
  <si>
    <t>Jorge Arango</t>
  </si>
  <si>
    <t>Poscosecha</t>
  </si>
  <si>
    <t>m2</t>
  </si>
  <si>
    <t>Combustible</t>
  </si>
  <si>
    <t>Por asignar</t>
  </si>
  <si>
    <t>Mantenimiento</t>
  </si>
  <si>
    <t>ha</t>
  </si>
  <si>
    <t>Evaluación</t>
  </si>
  <si>
    <t>jornal</t>
  </si>
  <si>
    <t>Socialización</t>
  </si>
  <si>
    <t>hora</t>
  </si>
  <si>
    <t>INVENTARIO Y CARACTERIZACIÓN DE LOTES</t>
  </si>
  <si>
    <t>Complete áreas, ubicación, infraestructura y restricciones. Los datos precargados provienen del registro BPA suministrado.</t>
  </si>
  <si>
    <t>ID lote</t>
  </si>
  <si>
    <t>Nombre</t>
  </si>
  <si>
    <t>Área total (m²)</t>
  </si>
  <si>
    <t>Área útil (m²)</t>
  </si>
  <si>
    <t>Cultivado</t>
  </si>
  <si>
    <t>Cultivo actual / referencia</t>
  </si>
  <si>
    <t>Estado</t>
  </si>
  <si>
    <t>Disponibilidad de agua</t>
  </si>
  <si>
    <t>Sistema de riego</t>
  </si>
  <si>
    <t>Coordenadas / ubicación</t>
  </si>
  <si>
    <t>Análisis de suelo</t>
  </si>
  <si>
    <t>Mantenimiento requerido</t>
  </si>
  <si>
    <t>Observaciones</t>
  </si>
  <si>
    <t>Urrao</t>
  </si>
  <si>
    <t>No</t>
  </si>
  <si>
    <t>Pendiente</t>
  </si>
  <si>
    <t>Andes</t>
  </si>
  <si>
    <t>Sí</t>
  </si>
  <si>
    <t>Musáceas</t>
  </si>
  <si>
    <t>Montebello</t>
  </si>
  <si>
    <t>Hortalizas</t>
  </si>
  <si>
    <t>Jardín</t>
  </si>
  <si>
    <t>Venecia</t>
  </si>
  <si>
    <t>Valparaíso</t>
  </si>
  <si>
    <t>Mónica / Héctor</t>
  </si>
  <si>
    <t>Concordia</t>
  </si>
  <si>
    <t>Amagá</t>
  </si>
  <si>
    <t>Titiribí</t>
  </si>
  <si>
    <t>Jorge Arango / Wilson</t>
  </si>
  <si>
    <t>Támesis</t>
  </si>
  <si>
    <t>Jorge Zapata / Wilson</t>
  </si>
  <si>
    <t>Fresa</t>
  </si>
  <si>
    <t>PLAN MAESTRO DE CULTIVOS</t>
  </si>
  <si>
    <t>Una fila por ciclo productivo. Las metas y fechas alimentan el seguimiento consolidado.</t>
  </si>
  <si>
    <t>ID ciclo</t>
  </si>
  <si>
    <t>Nombre lote</t>
  </si>
  <si>
    <t>Cultivo</t>
  </si>
  <si>
    <t>Variedad</t>
  </si>
  <si>
    <t>Tipo instalación</t>
  </si>
  <si>
    <t>Fecha prevista inicio</t>
  </si>
  <si>
    <t>Fecha real inicio</t>
  </si>
  <si>
    <t>Fecha probable cosecha</t>
  </si>
  <si>
    <t>Fecha real fin</t>
  </si>
  <si>
    <t>Área planificada (m²)</t>
  </si>
  <si>
    <t>Dist. surcos (m)</t>
  </si>
  <si>
    <t>Dist. plantas (m)</t>
  </si>
  <si>
    <t>Densidad (plantas/ha)</t>
  </si>
  <si>
    <t>N.º plantas planificado</t>
  </si>
  <si>
    <t>Rendimiento meta (kg/m²)</t>
  </si>
  <si>
    <t>Producción meta (kg)</t>
  </si>
  <si>
    <t>Ficha / grupo</t>
  </si>
  <si>
    <t>Competencia / resultado de aprendizaje</t>
  </si>
  <si>
    <t>% avance</t>
  </si>
  <si>
    <t>Riesgos / restricciones</t>
  </si>
  <si>
    <t>C-001</t>
  </si>
  <si>
    <t>C-002</t>
  </si>
  <si>
    <t>C-003</t>
  </si>
  <si>
    <t>C-004</t>
  </si>
  <si>
    <t>C-005</t>
  </si>
  <si>
    <t>C-006</t>
  </si>
  <si>
    <t>C-007</t>
  </si>
  <si>
    <t>C-008</t>
  </si>
  <si>
    <t>C-009</t>
  </si>
  <si>
    <t>C-010</t>
  </si>
  <si>
    <t>C-011</t>
  </si>
  <si>
    <t>C-012</t>
  </si>
  <si>
    <t>C-013</t>
  </si>
  <si>
    <t>C-014</t>
  </si>
  <si>
    <t>C-015</t>
  </si>
  <si>
    <t>C-016</t>
  </si>
  <si>
    <t>C-017</t>
  </si>
  <si>
    <t>C-018</t>
  </si>
  <si>
    <t>C-019</t>
  </si>
  <si>
    <t>C-020</t>
  </si>
  <si>
    <t>C-021</t>
  </si>
  <si>
    <t>C-022</t>
  </si>
  <si>
    <t>C-023</t>
  </si>
  <si>
    <t>C-024</t>
  </si>
  <si>
    <t>C-025</t>
  </si>
  <si>
    <t>C-026</t>
  </si>
  <si>
    <t>C-027</t>
  </si>
  <si>
    <t>C-028</t>
  </si>
  <si>
    <t>C-029</t>
  </si>
  <si>
    <t>C-030</t>
  </si>
  <si>
    <t>C-031</t>
  </si>
  <si>
    <t>C-032</t>
  </si>
  <si>
    <t>C-033</t>
  </si>
  <si>
    <t>C-034</t>
  </si>
  <si>
    <t>C-035</t>
  </si>
  <si>
    <t>C-036</t>
  </si>
  <si>
    <t>C-037</t>
  </si>
  <si>
    <t>C-038</t>
  </si>
  <si>
    <t>C-039</t>
  </si>
  <si>
    <t>C-040</t>
  </si>
  <si>
    <t>C-041</t>
  </si>
  <si>
    <t>C-042</t>
  </si>
  <si>
    <t>C-043</t>
  </si>
  <si>
    <t>C-044</t>
  </si>
  <si>
    <t>C-045</t>
  </si>
  <si>
    <t>C-046</t>
  </si>
  <si>
    <t>C-047</t>
  </si>
  <si>
    <t>C-048</t>
  </si>
  <si>
    <t>C-049</t>
  </si>
  <si>
    <t>C-050</t>
  </si>
  <si>
    <t>C-051</t>
  </si>
  <si>
    <t>C-052</t>
  </si>
  <si>
    <t>C-053</t>
  </si>
  <si>
    <t>C-054</t>
  </si>
  <si>
    <t>C-055</t>
  </si>
  <si>
    <t>C-056</t>
  </si>
  <si>
    <t>C-057</t>
  </si>
  <si>
    <t>C-058</t>
  </si>
  <si>
    <t>C-059</t>
  </si>
  <si>
    <t>C-060</t>
  </si>
  <si>
    <t>C-061</t>
  </si>
  <si>
    <t>C-062</t>
  </si>
  <si>
    <t>C-063</t>
  </si>
  <si>
    <t>C-064</t>
  </si>
  <si>
    <t>C-065</t>
  </si>
  <si>
    <t>C-066</t>
  </si>
  <si>
    <t>C-067</t>
  </si>
  <si>
    <t>C-068</t>
  </si>
  <si>
    <t>C-069</t>
  </si>
  <si>
    <t>C-070</t>
  </si>
  <si>
    <t>C-071</t>
  </si>
  <si>
    <t>C-072</t>
  </si>
  <si>
    <t>C-073</t>
  </si>
  <si>
    <t>C-074</t>
  </si>
  <si>
    <t>C-075</t>
  </si>
  <si>
    <t>C-076</t>
  </si>
  <si>
    <t>C-077</t>
  </si>
  <si>
    <t>C-078</t>
  </si>
  <si>
    <t>C-079</t>
  </si>
  <si>
    <t>C-080</t>
  </si>
  <si>
    <t>C-081</t>
  </si>
  <si>
    <t>C-082</t>
  </si>
  <si>
    <t>C-083</t>
  </si>
  <si>
    <t>C-084</t>
  </si>
  <si>
    <t>C-085</t>
  </si>
  <si>
    <t>C-086</t>
  </si>
  <si>
    <t>C-087</t>
  </si>
  <si>
    <t>C-088</t>
  </si>
  <si>
    <t>C-089</t>
  </si>
  <si>
    <t>C-090</t>
  </si>
  <si>
    <t>C-091</t>
  </si>
  <si>
    <t>C-092</t>
  </si>
  <si>
    <t>C-093</t>
  </si>
  <si>
    <t>C-094</t>
  </si>
  <si>
    <t>C-095</t>
  </si>
  <si>
    <t>C-096</t>
  </si>
  <si>
    <t>C-097</t>
  </si>
  <si>
    <t>C-098</t>
  </si>
  <si>
    <t>C-099</t>
  </si>
  <si>
    <t>C-100</t>
  </si>
  <si>
    <t>C-101</t>
  </si>
  <si>
    <t>C-102</t>
  </si>
  <si>
    <t>C-103</t>
  </si>
  <si>
    <t>C-104</t>
  </si>
  <si>
    <t>C-105</t>
  </si>
  <si>
    <t>C-106</t>
  </si>
  <si>
    <t>C-107</t>
  </si>
  <si>
    <t>C-108</t>
  </si>
  <si>
    <t>C-109</t>
  </si>
  <si>
    <t>C-110</t>
  </si>
  <si>
    <t>C-111</t>
  </si>
  <si>
    <t>C-112</t>
  </si>
  <si>
    <t>C-113</t>
  </si>
  <si>
    <t>C-114</t>
  </si>
  <si>
    <t>C-115</t>
  </si>
  <si>
    <t>C-116</t>
  </si>
  <si>
    <t>C-117</t>
  </si>
  <si>
    <t>C-118</t>
  </si>
  <si>
    <t>C-119</t>
  </si>
  <si>
    <t>C-120</t>
  </si>
  <si>
    <t>C-121</t>
  </si>
  <si>
    <t>C-122</t>
  </si>
  <si>
    <t>C-123</t>
  </si>
  <si>
    <t>C-124</t>
  </si>
  <si>
    <t>C-125</t>
  </si>
  <si>
    <t>C-126</t>
  </si>
  <si>
    <t>C-127</t>
  </si>
  <si>
    <t>C-128</t>
  </si>
  <si>
    <t>C-129</t>
  </si>
  <si>
    <t>C-130</t>
  </si>
  <si>
    <t>C-131</t>
  </si>
  <si>
    <t>C-132</t>
  </si>
  <si>
    <t>C-133</t>
  </si>
  <si>
    <t>C-134</t>
  </si>
  <si>
    <t>C-135</t>
  </si>
  <si>
    <t>C-136</t>
  </si>
  <si>
    <t>C-137</t>
  </si>
  <si>
    <t>C-138</t>
  </si>
  <si>
    <t>C-139</t>
  </si>
  <si>
    <t>C-140</t>
  </si>
  <si>
    <t>C-141</t>
  </si>
  <si>
    <t>C-142</t>
  </si>
  <si>
    <t>C-143</t>
  </si>
  <si>
    <t>C-144</t>
  </si>
  <si>
    <t>C-145</t>
  </si>
  <si>
    <t>C-146</t>
  </si>
  <si>
    <t>C-147</t>
  </si>
  <si>
    <t>C-148</t>
  </si>
  <si>
    <t>C-149</t>
  </si>
  <si>
    <t>C-150</t>
  </si>
  <si>
    <t>C-151</t>
  </si>
  <si>
    <t>C-152</t>
  </si>
  <si>
    <t>C-153</t>
  </si>
  <si>
    <t>C-154</t>
  </si>
  <si>
    <t>C-155</t>
  </si>
  <si>
    <t>C-156</t>
  </si>
  <si>
    <t>C-157</t>
  </si>
  <si>
    <t>C-158</t>
  </si>
  <si>
    <t>C-159</t>
  </si>
  <si>
    <t>C-160</t>
  </si>
  <si>
    <t>C-161</t>
  </si>
  <si>
    <t>C-162</t>
  </si>
  <si>
    <t>C-163</t>
  </si>
  <si>
    <t>C-164</t>
  </si>
  <si>
    <t>C-165</t>
  </si>
  <si>
    <t>C-166</t>
  </si>
  <si>
    <t>C-167</t>
  </si>
  <si>
    <t>C-168</t>
  </si>
  <si>
    <t>C-169</t>
  </si>
  <si>
    <t>C-170</t>
  </si>
  <si>
    <t>C-171</t>
  </si>
  <si>
    <t>C-172</t>
  </si>
  <si>
    <t>C-173</t>
  </si>
  <si>
    <t>C-174</t>
  </si>
  <si>
    <t>C-175</t>
  </si>
  <si>
    <t>C-176</t>
  </si>
  <si>
    <t>C-177</t>
  </si>
  <si>
    <t>C-178</t>
  </si>
  <si>
    <t>C-179</t>
  </si>
  <si>
    <t>C-180</t>
  </si>
  <si>
    <t>C-181</t>
  </si>
  <si>
    <t>C-182</t>
  </si>
  <si>
    <t>C-183</t>
  </si>
  <si>
    <t>C-184</t>
  </si>
  <si>
    <t>C-185</t>
  </si>
  <si>
    <t>C-186</t>
  </si>
  <si>
    <t>C-187</t>
  </si>
  <si>
    <t>C-188</t>
  </si>
  <si>
    <t>C-189</t>
  </si>
  <si>
    <t>C-190</t>
  </si>
  <si>
    <t>C-191</t>
  </si>
  <si>
    <t>C-192</t>
  </si>
  <si>
    <t>C-193</t>
  </si>
  <si>
    <t>C-194</t>
  </si>
  <si>
    <t>C-195</t>
  </si>
  <si>
    <t>C-196</t>
  </si>
  <si>
    <t>C-197</t>
  </si>
  <si>
    <t>C-198</t>
  </si>
  <si>
    <t>C-199</t>
  </si>
  <si>
    <t>C-200</t>
  </si>
  <si>
    <t>CRONOGRAMA OPERATIVO MULTILOTE</t>
  </si>
  <si>
    <t>Registre fechas por actividad. Las columnas mensuales muestran automáticamente el periodo programado.</t>
  </si>
  <si>
    <t>ID actividad</t>
  </si>
  <si>
    <t>Actividad</t>
  </si>
  <si>
    <t>Tipo</t>
  </si>
  <si>
    <t>Fecha inicio</t>
  </si>
  <si>
    <t>Fecha fin</t>
  </si>
  <si>
    <t>Duración (días)</t>
  </si>
  <si>
    <t>Evidencia / producto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</si>
  <si>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</si>
  <si>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</si>
  <si>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</si>
  <si>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</si>
  <si>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</si>
  <si>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</si>
  <si>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</si>
  <si>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</si>
  <si>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</si>
  <si>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</si>
  <si>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</si>
  <si>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</si>
  <si>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</si>
  <si>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</si>
  <si>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</si>
  <si>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</si>
  <si>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</si>
  <si>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</si>
  <si>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</si>
  <si>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</si>
  <si>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</si>
  <si>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</si>
  <si>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A-011</t>
  </si>
  <si>
    <t>A-012</t>
  </si>
  <si>
    <t>A-013</t>
  </si>
  <si>
    <t>A-014</t>
  </si>
  <si>
    <t>A-015</t>
  </si>
  <si>
    <t>A-016</t>
  </si>
  <si>
    <t>A-017</t>
  </si>
  <si>
    <t>A-018</t>
  </si>
  <si>
    <t>A-019</t>
  </si>
  <si>
    <t>A-020</t>
  </si>
  <si>
    <t>A-021</t>
  </si>
  <si>
    <t>A-022</t>
  </si>
  <si>
    <t>A-023</t>
  </si>
  <si>
    <t>A-024</t>
  </si>
  <si>
    <t>A-025</t>
  </si>
  <si>
    <t>A-026</t>
  </si>
  <si>
    <t>A-027</t>
  </si>
  <si>
    <t>A-028</t>
  </si>
  <si>
    <t>A-029</t>
  </si>
  <si>
    <t>A-030</t>
  </si>
  <si>
    <t>A-031</t>
  </si>
  <si>
    <t>A-032</t>
  </si>
  <si>
    <t>A-033</t>
  </si>
  <si>
    <t>A-034</t>
  </si>
  <si>
    <t>A-035</t>
  </si>
  <si>
    <t>A-036</t>
  </si>
  <si>
    <t>A-037</t>
  </si>
  <si>
    <t>A-038</t>
  </si>
  <si>
    <t>A-039</t>
  </si>
  <si>
    <t>A-040</t>
  </si>
  <si>
    <t>A-041</t>
  </si>
  <si>
    <t>A-042</t>
  </si>
  <si>
    <t>A-043</t>
  </si>
  <si>
    <t>A-044</t>
  </si>
  <si>
    <t>A-045</t>
  </si>
  <si>
    <t>A-046</t>
  </si>
  <si>
    <t>A-047</t>
  </si>
  <si>
    <t>A-048</t>
  </si>
  <si>
    <t>A-049</t>
  </si>
  <si>
    <t>A-050</t>
  </si>
  <si>
    <t>A-051</t>
  </si>
  <si>
    <t>A-052</t>
  </si>
  <si>
    <t>A-053</t>
  </si>
  <si>
    <t>A-054</t>
  </si>
  <si>
    <t>A-055</t>
  </si>
  <si>
    <t>A-056</t>
  </si>
  <si>
    <t>A-057</t>
  </si>
  <si>
    <t>A-058</t>
  </si>
  <si>
    <t>A-059</t>
  </si>
  <si>
    <t>A-060</t>
  </si>
  <si>
    <t>A-061</t>
  </si>
  <si>
    <t>A-062</t>
  </si>
  <si>
    <t>A-063</t>
  </si>
  <si>
    <t>A-064</t>
  </si>
  <si>
    <t>A-065</t>
  </si>
  <si>
    <t>A-066</t>
  </si>
  <si>
    <t>A-067</t>
  </si>
  <si>
    <t>A-068</t>
  </si>
  <si>
    <t>A-069</t>
  </si>
  <si>
    <t>A-070</t>
  </si>
  <si>
    <t>A-071</t>
  </si>
  <si>
    <t>A-072</t>
  </si>
  <si>
    <t>A-073</t>
  </si>
  <si>
    <t>A-074</t>
  </si>
  <si>
    <t>A-075</t>
  </si>
  <si>
    <t>A-076</t>
  </si>
  <si>
    <t>A-077</t>
  </si>
  <si>
    <t>A-078</t>
  </si>
  <si>
    <t>A-079</t>
  </si>
  <si>
    <t>A-080</t>
  </si>
  <si>
    <t>A-081</t>
  </si>
  <si>
    <t>A-082</t>
  </si>
  <si>
    <t>A-083</t>
  </si>
  <si>
    <t>A-084</t>
  </si>
  <si>
    <t>A-085</t>
  </si>
  <si>
    <t>A-086</t>
  </si>
  <si>
    <t>A-087</t>
  </si>
  <si>
    <t>A-088</t>
  </si>
  <si>
    <t>A-089</t>
  </si>
  <si>
    <t>A-090</t>
  </si>
  <si>
    <t>A-091</t>
  </si>
  <si>
    <t>A-092</t>
  </si>
  <si>
    <t>A-093</t>
  </si>
  <si>
    <t>A-094</t>
  </si>
  <si>
    <t>A-095</t>
  </si>
  <si>
    <t>A-096</t>
  </si>
  <si>
    <t>A-097</t>
  </si>
  <si>
    <t>A-098</t>
  </si>
  <si>
    <t>A-099</t>
  </si>
  <si>
    <t>A-100</t>
  </si>
  <si>
    <t>A-101</t>
  </si>
  <si>
    <t>A-102</t>
  </si>
  <si>
    <t>A-103</t>
  </si>
  <si>
    <t>A-104</t>
  </si>
  <si>
    <t>A-105</t>
  </si>
  <si>
    <t>A-106</t>
  </si>
  <si>
    <t>A-107</t>
  </si>
  <si>
    <t>A-108</t>
  </si>
  <si>
    <t>A-109</t>
  </si>
  <si>
    <t>A-110</t>
  </si>
  <si>
    <t>A-111</t>
  </si>
  <si>
    <t>A-112</t>
  </si>
  <si>
    <t>A-113</t>
  </si>
  <si>
    <t>A-114</t>
  </si>
  <si>
    <t>A-115</t>
  </si>
  <si>
    <t>A-116</t>
  </si>
  <si>
    <t>A-117</t>
  </si>
  <si>
    <t>A-118</t>
  </si>
  <si>
    <t>A-119</t>
  </si>
  <si>
    <t>A-120</t>
  </si>
  <si>
    <t>A-121</t>
  </si>
  <si>
    <t>A-122</t>
  </si>
  <si>
    <t>A-123</t>
  </si>
  <si>
    <t>A-124</t>
  </si>
  <si>
    <t>A-125</t>
  </si>
  <si>
    <t>A-126</t>
  </si>
  <si>
    <t>A-127</t>
  </si>
  <si>
    <t>A-128</t>
  </si>
  <si>
    <t>A-129</t>
  </si>
  <si>
    <t>A-130</t>
  </si>
  <si>
    <t>A-131</t>
  </si>
  <si>
    <t>A-132</t>
  </si>
  <si>
    <t>A-133</t>
  </si>
  <si>
    <t>A-134</t>
  </si>
  <si>
    <t>A-135</t>
  </si>
  <si>
    <t>A-136</t>
  </si>
  <si>
    <t>A-137</t>
  </si>
  <si>
    <t>A-138</t>
  </si>
  <si>
    <t>A-139</t>
  </si>
  <si>
    <t>A-140</t>
  </si>
  <si>
    <t>A-141</t>
  </si>
  <si>
    <t>A-142</t>
  </si>
  <si>
    <t>A-143</t>
  </si>
  <si>
    <t>A-144</t>
  </si>
  <si>
    <t>A-145</t>
  </si>
  <si>
    <t>A-146</t>
  </si>
  <si>
    <t>A-147</t>
  </si>
  <si>
    <t>A-148</t>
  </si>
  <si>
    <t>A-149</t>
  </si>
  <si>
    <t>A-150</t>
  </si>
  <si>
    <t>A-151</t>
  </si>
  <si>
    <t>A-152</t>
  </si>
  <si>
    <t>A-153</t>
  </si>
  <si>
    <t>A-154</t>
  </si>
  <si>
    <t>A-155</t>
  </si>
  <si>
    <t>A-156</t>
  </si>
  <si>
    <t>A-157</t>
  </si>
  <si>
    <t>A-158</t>
  </si>
  <si>
    <t>A-159</t>
  </si>
  <si>
    <t>A-160</t>
  </si>
  <si>
    <t>A-161</t>
  </si>
  <si>
    <t>A-162</t>
  </si>
  <si>
    <t>A-163</t>
  </si>
  <si>
    <t>A-164</t>
  </si>
  <si>
    <t>A-165</t>
  </si>
  <si>
    <t>A-166</t>
  </si>
  <si>
    <t>A-167</t>
  </si>
  <si>
    <t>A-168</t>
  </si>
  <si>
    <t>A-169</t>
  </si>
  <si>
    <t>A-170</t>
  </si>
  <si>
    <t>A-171</t>
  </si>
  <si>
    <t>A-172</t>
  </si>
  <si>
    <t>A-173</t>
  </si>
  <si>
    <t>A-174</t>
  </si>
  <si>
    <t>A-175</t>
  </si>
  <si>
    <t>A-176</t>
  </si>
  <si>
    <t>A-177</t>
  </si>
  <si>
    <t>A-178</t>
  </si>
  <si>
    <t>A-179</t>
  </si>
  <si>
    <t>A-180</t>
  </si>
  <si>
    <t>A-181</t>
  </si>
  <si>
    <t>A-182</t>
  </si>
  <si>
    <t>A-183</t>
  </si>
  <si>
    <t>A-184</t>
  </si>
  <si>
    <t>A-185</t>
  </si>
  <si>
    <t>A-186</t>
  </si>
  <si>
    <t>A-187</t>
  </si>
  <si>
    <t>A-188</t>
  </si>
  <si>
    <t>A-189</t>
  </si>
  <si>
    <t>A-190</t>
  </si>
  <si>
    <t>A-191</t>
  </si>
  <si>
    <t>A-192</t>
  </si>
  <si>
    <t>A-193</t>
  </si>
  <si>
    <t>A-194</t>
  </si>
  <si>
    <t>A-195</t>
  </si>
  <si>
    <t>A-196</t>
  </si>
  <si>
    <t>A-197</t>
  </si>
  <si>
    <t>A-198</t>
  </si>
  <si>
    <t>A-199</t>
  </si>
  <si>
    <t>A-200</t>
  </si>
  <si>
    <t>A-201</t>
  </si>
  <si>
    <t>A-202</t>
  </si>
  <si>
    <t>A-203</t>
  </si>
  <si>
    <t>A-204</t>
  </si>
  <si>
    <t>A-205</t>
  </si>
  <si>
    <t>A-206</t>
  </si>
  <si>
    <t>A-207</t>
  </si>
  <si>
    <t>A-208</t>
  </si>
  <si>
    <t>A-209</t>
  </si>
  <si>
    <t>A-210</t>
  </si>
  <si>
    <t>A-211</t>
  </si>
  <si>
    <t>A-212</t>
  </si>
  <si>
    <t>A-213</t>
  </si>
  <si>
    <t>A-214</t>
  </si>
  <si>
    <t>A-215</t>
  </si>
  <si>
    <t>A-216</t>
  </si>
  <si>
    <t>A-217</t>
  </si>
  <si>
    <t>A-218</t>
  </si>
  <si>
    <t>A-219</t>
  </si>
  <si>
    <t>A-220</t>
  </si>
  <si>
    <t>A-221</t>
  </si>
  <si>
    <t>A-222</t>
  </si>
  <si>
    <t>A-223</t>
  </si>
  <si>
    <t>A-224</t>
  </si>
  <si>
    <t>A-225</t>
  </si>
  <si>
    <t>A-226</t>
  </si>
  <si>
    <t>A-227</t>
  </si>
  <si>
    <t>A-228</t>
  </si>
  <si>
    <t>A-229</t>
  </si>
  <si>
    <t>A-230</t>
  </si>
  <si>
    <t>A-231</t>
  </si>
  <si>
    <t>A-232</t>
  </si>
  <si>
    <t>A-233</t>
  </si>
  <si>
    <t>A-234</t>
  </si>
  <si>
    <t>A-235</t>
  </si>
  <si>
    <t>A-236</t>
  </si>
  <si>
    <t>A-237</t>
  </si>
  <si>
    <t>A-238</t>
  </si>
  <si>
    <t>A-239</t>
  </si>
  <si>
    <t>A-240</t>
  </si>
  <si>
    <t>A-241</t>
  </si>
  <si>
    <t>A-242</t>
  </si>
  <si>
    <t>A-243</t>
  </si>
  <si>
    <t>A-244</t>
  </si>
  <si>
    <t>A-245</t>
  </si>
  <si>
    <t>A-246</t>
  </si>
  <si>
    <t>A-247</t>
  </si>
  <si>
    <t>A-248</t>
  </si>
  <si>
    <t>A-249</t>
  </si>
  <si>
    <t>A-250</t>
  </si>
  <si>
    <t>A-251</t>
  </si>
  <si>
    <t>A-252</t>
  </si>
  <si>
    <t>A-253</t>
  </si>
  <si>
    <t>A-254</t>
  </si>
  <si>
    <t>A-255</t>
  </si>
  <si>
    <t>A-256</t>
  </si>
  <si>
    <t>A-257</t>
  </si>
  <si>
    <t>A-258</t>
  </si>
  <si>
    <t>A-259</t>
  </si>
  <si>
    <t>A-260</t>
  </si>
  <si>
    <t>A-261</t>
  </si>
  <si>
    <t>A-262</t>
  </si>
  <si>
    <t>A-263</t>
  </si>
  <si>
    <t>A-264</t>
  </si>
  <si>
    <t>A-265</t>
  </si>
  <si>
    <t>A-266</t>
  </si>
  <si>
    <t>A-267</t>
  </si>
  <si>
    <t>A-268</t>
  </si>
  <si>
    <t>A-269</t>
  </si>
  <si>
    <t>A-270</t>
  </si>
  <si>
    <t>A-271</t>
  </si>
  <si>
    <t>A-272</t>
  </si>
  <si>
    <t>A-273</t>
  </si>
  <si>
    <t>A-274</t>
  </si>
  <si>
    <t>A-275</t>
  </si>
  <si>
    <t>A-276</t>
  </si>
  <si>
    <t>A-277</t>
  </si>
  <si>
    <t>A-278</t>
  </si>
  <si>
    <t>A-279</t>
  </si>
  <si>
    <t>A-280</t>
  </si>
  <si>
    <t>A-281</t>
  </si>
  <si>
    <t>A-282</t>
  </si>
  <si>
    <t>A-283</t>
  </si>
  <si>
    <t>A-284</t>
  </si>
  <si>
    <t>A-285</t>
  </si>
  <si>
    <t>A-286</t>
  </si>
  <si>
    <t>A-287</t>
  </si>
  <si>
    <t>A-288</t>
  </si>
  <si>
    <t>A-289</t>
  </si>
  <si>
    <t>A-290</t>
  </si>
  <si>
    <t>A-291</t>
  </si>
  <si>
    <t>A-292</t>
  </si>
  <si>
    <t>A-293</t>
  </si>
  <si>
    <t>A-294</t>
  </si>
  <si>
    <t>A-295</t>
  </si>
  <si>
    <t>A-296</t>
  </si>
  <si>
    <t>A-297</t>
  </si>
  <si>
    <t>A-298</t>
  </si>
  <si>
    <t>A-299</t>
  </si>
  <si>
    <t>A-300</t>
  </si>
  <si>
    <t>PLAN DE INSUMOS Y MATERIALES</t>
  </si>
  <si>
    <t>Registre cantidades y precios estimados por ciclo o lote. El costo total se calcula automáticamente.</t>
  </si>
  <si>
    <t>ID requerimiento</t>
  </si>
  <si>
    <t>Insumo / material</t>
  </si>
  <si>
    <t>Especificación</t>
  </si>
  <si>
    <t>Cantidad planificada</t>
  </si>
  <si>
    <t>Valor unitario</t>
  </si>
  <si>
    <t>Costo total</t>
  </si>
  <si>
    <t>Fecha requerida</t>
  </si>
  <si>
    <t>Existencia actual</t>
  </si>
  <si>
    <t>Cantidad por comprar</t>
  </si>
  <si>
    <t>Responsable gestión</t>
  </si>
  <si>
    <t>I-001</t>
  </si>
  <si>
    <t>I-002</t>
  </si>
  <si>
    <t>I-003</t>
  </si>
  <si>
    <t>I-004</t>
  </si>
  <si>
    <t>I-005</t>
  </si>
  <si>
    <t>I-006</t>
  </si>
  <si>
    <t>I-007</t>
  </si>
  <si>
    <t>I-008</t>
  </si>
  <si>
    <t>I-009</t>
  </si>
  <si>
    <t>I-010</t>
  </si>
  <si>
    <t>I-011</t>
  </si>
  <si>
    <t>I-012</t>
  </si>
  <si>
    <t>I-013</t>
  </si>
  <si>
    <t>I-014</t>
  </si>
  <si>
    <t>I-015</t>
  </si>
  <si>
    <t>I-016</t>
  </si>
  <si>
    <t>I-017</t>
  </si>
  <si>
    <t>I-018</t>
  </si>
  <si>
    <t>I-019</t>
  </si>
  <si>
    <t>I-020</t>
  </si>
  <si>
    <t>I-021</t>
  </si>
  <si>
    <t>I-022</t>
  </si>
  <si>
    <t>I-023</t>
  </si>
  <si>
    <t>I-024</t>
  </si>
  <si>
    <t>I-025</t>
  </si>
  <si>
    <t>I-026</t>
  </si>
  <si>
    <t>I-027</t>
  </si>
  <si>
    <t>I-028</t>
  </si>
  <si>
    <t>I-029</t>
  </si>
  <si>
    <t>I-030</t>
  </si>
  <si>
    <t>I-031</t>
  </si>
  <si>
    <t>I-032</t>
  </si>
  <si>
    <t>I-033</t>
  </si>
  <si>
    <t>I-034</t>
  </si>
  <si>
    <t>I-035</t>
  </si>
  <si>
    <t>I-036</t>
  </si>
  <si>
    <t>I-037</t>
  </si>
  <si>
    <t>I-038</t>
  </si>
  <si>
    <t>I-039</t>
  </si>
  <si>
    <t>I-040</t>
  </si>
  <si>
    <t>I-041</t>
  </si>
  <si>
    <t>I-042</t>
  </si>
  <si>
    <t>I-043</t>
  </si>
  <si>
    <t>I-044</t>
  </si>
  <si>
    <t>I-045</t>
  </si>
  <si>
    <t>I-046</t>
  </si>
  <si>
    <t>I-047</t>
  </si>
  <si>
    <t>I-048</t>
  </si>
  <si>
    <t>I-049</t>
  </si>
  <si>
    <t>I-050</t>
  </si>
  <si>
    <t>I-051</t>
  </si>
  <si>
    <t>I-052</t>
  </si>
  <si>
    <t>I-053</t>
  </si>
  <si>
    <t>I-054</t>
  </si>
  <si>
    <t>I-055</t>
  </si>
  <si>
    <t>I-056</t>
  </si>
  <si>
    <t>I-057</t>
  </si>
  <si>
    <t>I-058</t>
  </si>
  <si>
    <t>I-059</t>
  </si>
  <si>
    <t>I-060</t>
  </si>
  <si>
    <t>I-061</t>
  </si>
  <si>
    <t>I-062</t>
  </si>
  <si>
    <t>I-063</t>
  </si>
  <si>
    <t>I-064</t>
  </si>
  <si>
    <t>I-065</t>
  </si>
  <si>
    <t>I-066</t>
  </si>
  <si>
    <t>I-067</t>
  </si>
  <si>
    <t>I-068</t>
  </si>
  <si>
    <t>I-069</t>
  </si>
  <si>
    <t>I-070</t>
  </si>
  <si>
    <t>I-071</t>
  </si>
  <si>
    <t>I-072</t>
  </si>
  <si>
    <t>I-073</t>
  </si>
  <si>
    <t>I-074</t>
  </si>
  <si>
    <t>I-075</t>
  </si>
  <si>
    <t>I-076</t>
  </si>
  <si>
    <t>I-077</t>
  </si>
  <si>
    <t>I-078</t>
  </si>
  <si>
    <t>I-079</t>
  </si>
  <si>
    <t>I-080</t>
  </si>
  <si>
    <t>I-081</t>
  </si>
  <si>
    <t>I-082</t>
  </si>
  <si>
    <t>I-083</t>
  </si>
  <si>
    <t>I-084</t>
  </si>
  <si>
    <t>I-085</t>
  </si>
  <si>
    <t>I-086</t>
  </si>
  <si>
    <t>I-087</t>
  </si>
  <si>
    <t>I-088</t>
  </si>
  <si>
    <t>I-089</t>
  </si>
  <si>
    <t>I-090</t>
  </si>
  <si>
    <t>I-091</t>
  </si>
  <si>
    <t>I-092</t>
  </si>
  <si>
    <t>I-093</t>
  </si>
  <si>
    <t>I-094</t>
  </si>
  <si>
    <t>I-095</t>
  </si>
  <si>
    <t>I-096</t>
  </si>
  <si>
    <t>I-097</t>
  </si>
  <si>
    <t>I-098</t>
  </si>
  <si>
    <t>I-099</t>
  </si>
  <si>
    <t>I-100</t>
  </si>
  <si>
    <t>I-101</t>
  </si>
  <si>
    <t>I-102</t>
  </si>
  <si>
    <t>I-103</t>
  </si>
  <si>
    <t>I-104</t>
  </si>
  <si>
    <t>I-105</t>
  </si>
  <si>
    <t>I-106</t>
  </si>
  <si>
    <t>I-107</t>
  </si>
  <si>
    <t>I-108</t>
  </si>
  <si>
    <t>I-109</t>
  </si>
  <si>
    <t>I-110</t>
  </si>
  <si>
    <t>I-111</t>
  </si>
  <si>
    <t>I-112</t>
  </si>
  <si>
    <t>I-113</t>
  </si>
  <si>
    <t>I-114</t>
  </si>
  <si>
    <t>I-115</t>
  </si>
  <si>
    <t>I-116</t>
  </si>
  <si>
    <t>I-117</t>
  </si>
  <si>
    <t>I-118</t>
  </si>
  <si>
    <t>I-119</t>
  </si>
  <si>
    <t>I-120</t>
  </si>
  <si>
    <t>I-121</t>
  </si>
  <si>
    <t>I-122</t>
  </si>
  <si>
    <t>I-123</t>
  </si>
  <si>
    <t>I-124</t>
  </si>
  <si>
    <t>I-125</t>
  </si>
  <si>
    <t>I-126</t>
  </si>
  <si>
    <t>I-127</t>
  </si>
  <si>
    <t>I-128</t>
  </si>
  <si>
    <t>I-129</t>
  </si>
  <si>
    <t>I-130</t>
  </si>
  <si>
    <t>I-131</t>
  </si>
  <si>
    <t>I-132</t>
  </si>
  <si>
    <t>I-133</t>
  </si>
  <si>
    <t>I-134</t>
  </si>
  <si>
    <t>I-135</t>
  </si>
  <si>
    <t>I-136</t>
  </si>
  <si>
    <t>I-137</t>
  </si>
  <si>
    <t>I-138</t>
  </si>
  <si>
    <t>I-139</t>
  </si>
  <si>
    <t>I-140</t>
  </si>
  <si>
    <t>I-141</t>
  </si>
  <si>
    <t>I-142</t>
  </si>
  <si>
    <t>I-143</t>
  </si>
  <si>
    <t>I-144</t>
  </si>
  <si>
    <t>I-145</t>
  </si>
  <si>
    <t>I-146</t>
  </si>
  <si>
    <t>I-147</t>
  </si>
  <si>
    <t>I-148</t>
  </si>
  <si>
    <t>I-149</t>
  </si>
  <si>
    <t>I-150</t>
  </si>
  <si>
    <t>I-151</t>
  </si>
  <si>
    <t>I-152</t>
  </si>
  <si>
    <t>I-153</t>
  </si>
  <si>
    <t>I-154</t>
  </si>
  <si>
    <t>I-155</t>
  </si>
  <si>
    <t>I-156</t>
  </si>
  <si>
    <t>I-157</t>
  </si>
  <si>
    <t>I-158</t>
  </si>
  <si>
    <t>I-159</t>
  </si>
  <si>
    <t>I-160</t>
  </si>
  <si>
    <t>I-161</t>
  </si>
  <si>
    <t>I-162</t>
  </si>
  <si>
    <t>I-163</t>
  </si>
  <si>
    <t>I-164</t>
  </si>
  <si>
    <t>I-165</t>
  </si>
  <si>
    <t>I-166</t>
  </si>
  <si>
    <t>I-167</t>
  </si>
  <si>
    <t>I-168</t>
  </si>
  <si>
    <t>I-169</t>
  </si>
  <si>
    <t>I-170</t>
  </si>
  <si>
    <t>I-171</t>
  </si>
  <si>
    <t>I-172</t>
  </si>
  <si>
    <t>I-173</t>
  </si>
  <si>
    <t>I-174</t>
  </si>
  <si>
    <t>I-175</t>
  </si>
  <si>
    <t>I-176</t>
  </si>
  <si>
    <t>I-177</t>
  </si>
  <si>
    <t>I-178</t>
  </si>
  <si>
    <t>I-179</t>
  </si>
  <si>
    <t>I-180</t>
  </si>
  <si>
    <t>I-181</t>
  </si>
  <si>
    <t>I-182</t>
  </si>
  <si>
    <t>I-183</t>
  </si>
  <si>
    <t>I-184</t>
  </si>
  <si>
    <t>I-185</t>
  </si>
  <si>
    <t>I-186</t>
  </si>
  <si>
    <t>I-187</t>
  </si>
  <si>
    <t>I-188</t>
  </si>
  <si>
    <t>I-189</t>
  </si>
  <si>
    <t>I-190</t>
  </si>
  <si>
    <t>I-191</t>
  </si>
  <si>
    <t>I-192</t>
  </si>
  <si>
    <t>I-193</t>
  </si>
  <si>
    <t>I-194</t>
  </si>
  <si>
    <t>I-195</t>
  </si>
  <si>
    <t>I-196</t>
  </si>
  <si>
    <t>I-197</t>
  </si>
  <si>
    <t>I-198</t>
  </si>
  <si>
    <t>I-199</t>
  </si>
  <si>
    <t>I-200</t>
  </si>
  <si>
    <t>I-201</t>
  </si>
  <si>
    <t>I-202</t>
  </si>
  <si>
    <t>I-203</t>
  </si>
  <si>
    <t>I-204</t>
  </si>
  <si>
    <t>I-205</t>
  </si>
  <si>
    <t>I-206</t>
  </si>
  <si>
    <t>I-207</t>
  </si>
  <si>
    <t>I-208</t>
  </si>
  <si>
    <t>I-209</t>
  </si>
  <si>
    <t>I-210</t>
  </si>
  <si>
    <t>I-211</t>
  </si>
  <si>
    <t>I-212</t>
  </si>
  <si>
    <t>I-213</t>
  </si>
  <si>
    <t>I-214</t>
  </si>
  <si>
    <t>I-215</t>
  </si>
  <si>
    <t>I-216</t>
  </si>
  <si>
    <t>I-217</t>
  </si>
  <si>
    <t>I-218</t>
  </si>
  <si>
    <t>I-219</t>
  </si>
  <si>
    <t>I-220</t>
  </si>
  <si>
    <t>I-221</t>
  </si>
  <si>
    <t>I-222</t>
  </si>
  <si>
    <t>I-223</t>
  </si>
  <si>
    <t>I-224</t>
  </si>
  <si>
    <t>I-225</t>
  </si>
  <si>
    <t>I-226</t>
  </si>
  <si>
    <t>I-227</t>
  </si>
  <si>
    <t>I-228</t>
  </si>
  <si>
    <t>I-229</t>
  </si>
  <si>
    <t>I-230</t>
  </si>
  <si>
    <t>I-231</t>
  </si>
  <si>
    <t>I-232</t>
  </si>
  <si>
    <t>I-233</t>
  </si>
  <si>
    <t>I-234</t>
  </si>
  <si>
    <t>I-235</t>
  </si>
  <si>
    <t>I-236</t>
  </si>
  <si>
    <t>I-237</t>
  </si>
  <si>
    <t>I-238</t>
  </si>
  <si>
    <t>I-239</t>
  </si>
  <si>
    <t>I-240</t>
  </si>
  <si>
    <t>I-241</t>
  </si>
  <si>
    <t>I-242</t>
  </si>
  <si>
    <t>I-243</t>
  </si>
  <si>
    <t>I-244</t>
  </si>
  <si>
    <t>I-245</t>
  </si>
  <si>
    <t>I-246</t>
  </si>
  <si>
    <t>I-247</t>
  </si>
  <si>
    <t>I-248</t>
  </si>
  <si>
    <t>I-249</t>
  </si>
  <si>
    <t>I-250</t>
  </si>
  <si>
    <t>I-251</t>
  </si>
  <si>
    <t>I-252</t>
  </si>
  <si>
    <t>I-253</t>
  </si>
  <si>
    <t>I-254</t>
  </si>
  <si>
    <t>I-255</t>
  </si>
  <si>
    <t>I-256</t>
  </si>
  <si>
    <t>I-257</t>
  </si>
  <si>
    <t>I-258</t>
  </si>
  <si>
    <t>I-259</t>
  </si>
  <si>
    <t>I-260</t>
  </si>
  <si>
    <t>I-261</t>
  </si>
  <si>
    <t>I-262</t>
  </si>
  <si>
    <t>I-263</t>
  </si>
  <si>
    <t>I-264</t>
  </si>
  <si>
    <t>I-265</t>
  </si>
  <si>
    <t>I-266</t>
  </si>
  <si>
    <t>I-267</t>
  </si>
  <si>
    <t>I-268</t>
  </si>
  <si>
    <t>I-269</t>
  </si>
  <si>
    <t>I-270</t>
  </si>
  <si>
    <t>I-271</t>
  </si>
  <si>
    <t>I-272</t>
  </si>
  <si>
    <t>I-273</t>
  </si>
  <si>
    <t>I-274</t>
  </si>
  <si>
    <t>I-275</t>
  </si>
  <si>
    <t>I-276</t>
  </si>
  <si>
    <t>I-277</t>
  </si>
  <si>
    <t>I-278</t>
  </si>
  <si>
    <t>I-279</t>
  </si>
  <si>
    <t>I-280</t>
  </si>
  <si>
    <t>I-281</t>
  </si>
  <si>
    <t>I-282</t>
  </si>
  <si>
    <t>I-283</t>
  </si>
  <si>
    <t>I-284</t>
  </si>
  <si>
    <t>I-285</t>
  </si>
  <si>
    <t>I-286</t>
  </si>
  <si>
    <t>I-287</t>
  </si>
  <si>
    <t>I-288</t>
  </si>
  <si>
    <t>I-289</t>
  </si>
  <si>
    <t>I-290</t>
  </si>
  <si>
    <t>I-291</t>
  </si>
  <si>
    <t>I-292</t>
  </si>
  <si>
    <t>I-293</t>
  </si>
  <si>
    <t>I-294</t>
  </si>
  <si>
    <t>I-295</t>
  </si>
  <si>
    <t>I-296</t>
  </si>
  <si>
    <t>I-297</t>
  </si>
  <si>
    <t>I-298</t>
  </si>
  <si>
    <t>I-299</t>
  </si>
  <si>
    <t>I-300</t>
  </si>
  <si>
    <t>REGISTRO DE LABORES Y BUENAS PRÁCTICAS AGRÍCOLAS</t>
  </si>
  <si>
    <t>Integra monitoreo, fertilización, controles, cosecha y poscosecha con trazabilidad por lote.</t>
  </si>
  <si>
    <t>ID registro</t>
  </si>
  <si>
    <t>Fecha</t>
  </si>
  <si>
    <t>Estado fenológico</t>
  </si>
  <si>
    <t>Plaga/patógeno/objetivo</t>
  </si>
  <si>
    <t>Producto o insumo</t>
  </si>
  <si>
    <t>Lote producto</t>
  </si>
  <si>
    <t>Dosis</t>
  </si>
  <si>
    <t>Unidad dosis</t>
  </si>
  <si>
    <t>Volumen aplicado</t>
  </si>
  <si>
    <t>Equipo</t>
  </si>
  <si>
    <t>Calibración / boquilla</t>
  </si>
  <si>
    <t>Método o vía</t>
  </si>
  <si>
    <t>Operario</t>
  </si>
  <si>
    <t>Periodo de carencia / reingreso</t>
  </si>
  <si>
    <t>Resultado / observación</t>
  </si>
  <si>
    <t>Evidencia / enlace</t>
  </si>
  <si>
    <t>BPA-0001</t>
  </si>
  <si>
    <t>BPA-0002</t>
  </si>
  <si>
    <t>BPA-0003</t>
  </si>
  <si>
    <t>BPA-0004</t>
  </si>
  <si>
    <t>BPA-0005</t>
  </si>
  <si>
    <t>BPA-0006</t>
  </si>
  <si>
    <t>BPA-0007</t>
  </si>
  <si>
    <t>BPA-0008</t>
  </si>
  <si>
    <t>BPA-0009</t>
  </si>
  <si>
    <t>BPA-0010</t>
  </si>
  <si>
    <t>BPA-0011</t>
  </si>
  <si>
    <t>BPA-0012</t>
  </si>
  <si>
    <t>BPA-0013</t>
  </si>
  <si>
    <t>BPA-0014</t>
  </si>
  <si>
    <t>BPA-0015</t>
  </si>
  <si>
    <t>BPA-0016</t>
  </si>
  <si>
    <t>BPA-0017</t>
  </si>
  <si>
    <t>BPA-0018</t>
  </si>
  <si>
    <t>BPA-0019</t>
  </si>
  <si>
    <t>BPA-0020</t>
  </si>
  <si>
    <t>BPA-0021</t>
  </si>
  <si>
    <t>BPA-0022</t>
  </si>
  <si>
    <t>BPA-0023</t>
  </si>
  <si>
    <t>BPA-0024</t>
  </si>
  <si>
    <t>BPA-0025</t>
  </si>
  <si>
    <t>BPA-0026</t>
  </si>
  <si>
    <t>BPA-0027</t>
  </si>
  <si>
    <t>BPA-0028</t>
  </si>
  <si>
    <t>BPA-0029</t>
  </si>
  <si>
    <t>BPA-0030</t>
  </si>
  <si>
    <t>BPA-0031</t>
  </si>
  <si>
    <t>BPA-0032</t>
  </si>
  <si>
    <t>BPA-0033</t>
  </si>
  <si>
    <t>BPA-0034</t>
  </si>
  <si>
    <t>BPA-0035</t>
  </si>
  <si>
    <t>BPA-0036</t>
  </si>
  <si>
    <t>BPA-0037</t>
  </si>
  <si>
    <t>BPA-0038</t>
  </si>
  <si>
    <t>BPA-0039</t>
  </si>
  <si>
    <t>BPA-0040</t>
  </si>
  <si>
    <t>BPA-0041</t>
  </si>
  <si>
    <t>BPA-0042</t>
  </si>
  <si>
    <t>BPA-0043</t>
  </si>
  <si>
    <t>BPA-0044</t>
  </si>
  <si>
    <t>BPA-0045</t>
  </si>
  <si>
    <t>BPA-0046</t>
  </si>
  <si>
    <t>BPA-0047</t>
  </si>
  <si>
    <t>BPA-0048</t>
  </si>
  <si>
    <t>BPA-0049</t>
  </si>
  <si>
    <t>BPA-0050</t>
  </si>
  <si>
    <t>BPA-0051</t>
  </si>
  <si>
    <t>BPA-0052</t>
  </si>
  <si>
    <t>BPA-0053</t>
  </si>
  <si>
    <t>BPA-0054</t>
  </si>
  <si>
    <t>BPA-0055</t>
  </si>
  <si>
    <t>BPA-0056</t>
  </si>
  <si>
    <t>BPA-0057</t>
  </si>
  <si>
    <t>BPA-0058</t>
  </si>
  <si>
    <t>BPA-0059</t>
  </si>
  <si>
    <t>BPA-0060</t>
  </si>
  <si>
    <t>BPA-0061</t>
  </si>
  <si>
    <t>BPA-0062</t>
  </si>
  <si>
    <t>BPA-0063</t>
  </si>
  <si>
    <t>BPA-0064</t>
  </si>
  <si>
    <t>BPA-0065</t>
  </si>
  <si>
    <t>BPA-0066</t>
  </si>
  <si>
    <t>BPA-0067</t>
  </si>
  <si>
    <t>BPA-0068</t>
  </si>
  <si>
    <t>BPA-0069</t>
  </si>
  <si>
    <t>BPA-0070</t>
  </si>
  <si>
    <t>BPA-0071</t>
  </si>
  <si>
    <t>BPA-0072</t>
  </si>
  <si>
    <t>BPA-0073</t>
  </si>
  <si>
    <t>BPA-0074</t>
  </si>
  <si>
    <t>BPA-0075</t>
  </si>
  <si>
    <t>BPA-0076</t>
  </si>
  <si>
    <t>BPA-0077</t>
  </si>
  <si>
    <t>BPA-0078</t>
  </si>
  <si>
    <t>BPA-0079</t>
  </si>
  <si>
    <t>BPA-0080</t>
  </si>
  <si>
    <t>BPA-0081</t>
  </si>
  <si>
    <t>BPA-0082</t>
  </si>
  <si>
    <t>BPA-0083</t>
  </si>
  <si>
    <t>BPA-0084</t>
  </si>
  <si>
    <t>BPA-0085</t>
  </si>
  <si>
    <t>BPA-0086</t>
  </si>
  <si>
    <t>BPA-0087</t>
  </si>
  <si>
    <t>BPA-0088</t>
  </si>
  <si>
    <t>BPA-0089</t>
  </si>
  <si>
    <t>BPA-0090</t>
  </si>
  <si>
    <t>BPA-0091</t>
  </si>
  <si>
    <t>BPA-0092</t>
  </si>
  <si>
    <t>BPA-0093</t>
  </si>
  <si>
    <t>BPA-0094</t>
  </si>
  <si>
    <t>BPA-0095</t>
  </si>
  <si>
    <t>BPA-0096</t>
  </si>
  <si>
    <t>BPA-0097</t>
  </si>
  <si>
    <t>BPA-0098</t>
  </si>
  <si>
    <t>BPA-0099</t>
  </si>
  <si>
    <t>BPA-0100</t>
  </si>
  <si>
    <t>BPA-0101</t>
  </si>
  <si>
    <t>BPA-0102</t>
  </si>
  <si>
    <t>BPA-0103</t>
  </si>
  <si>
    <t>BPA-0104</t>
  </si>
  <si>
    <t>BPA-0105</t>
  </si>
  <si>
    <t>BPA-0106</t>
  </si>
  <si>
    <t>BPA-0107</t>
  </si>
  <si>
    <t>BPA-0108</t>
  </si>
  <si>
    <t>BPA-0109</t>
  </si>
  <si>
    <t>BPA-0110</t>
  </si>
  <si>
    <t>BPA-0111</t>
  </si>
  <si>
    <t>BPA-0112</t>
  </si>
  <si>
    <t>BPA-0113</t>
  </si>
  <si>
    <t>BPA-0114</t>
  </si>
  <si>
    <t>BPA-0115</t>
  </si>
  <si>
    <t>BPA-0116</t>
  </si>
  <si>
    <t>BPA-0117</t>
  </si>
  <si>
    <t>BPA-0118</t>
  </si>
  <si>
    <t>BPA-0119</t>
  </si>
  <si>
    <t>BPA-0120</t>
  </si>
  <si>
    <t>BPA-0121</t>
  </si>
  <si>
    <t>BPA-0122</t>
  </si>
  <si>
    <t>BPA-0123</t>
  </si>
  <si>
    <t>BPA-0124</t>
  </si>
  <si>
    <t>BPA-0125</t>
  </si>
  <si>
    <t>BPA-0126</t>
  </si>
  <si>
    <t>BPA-0127</t>
  </si>
  <si>
    <t>BPA-0128</t>
  </si>
  <si>
    <t>BPA-0129</t>
  </si>
  <si>
    <t>BPA-0130</t>
  </si>
  <si>
    <t>BPA-0131</t>
  </si>
  <si>
    <t>BPA-0132</t>
  </si>
  <si>
    <t>BPA-0133</t>
  </si>
  <si>
    <t>BPA-0134</t>
  </si>
  <si>
    <t>BPA-0135</t>
  </si>
  <si>
    <t>BPA-0136</t>
  </si>
  <si>
    <t>BPA-0137</t>
  </si>
  <si>
    <t>BPA-0138</t>
  </si>
  <si>
    <t>BPA-0139</t>
  </si>
  <si>
    <t>BPA-0140</t>
  </si>
  <si>
    <t>BPA-0141</t>
  </si>
  <si>
    <t>BPA-0142</t>
  </si>
  <si>
    <t>BPA-0143</t>
  </si>
  <si>
    <t>BPA-0144</t>
  </si>
  <si>
    <t>BPA-0145</t>
  </si>
  <si>
    <t>BPA-0146</t>
  </si>
  <si>
    <t>BPA-0147</t>
  </si>
  <si>
    <t>BPA-0148</t>
  </si>
  <si>
    <t>BPA-0149</t>
  </si>
  <si>
    <t>BPA-0150</t>
  </si>
  <si>
    <t>BPA-0151</t>
  </si>
  <si>
    <t>BPA-0152</t>
  </si>
  <si>
    <t>BPA-0153</t>
  </si>
  <si>
    <t>BPA-0154</t>
  </si>
  <si>
    <t>BPA-0155</t>
  </si>
  <si>
    <t>BPA-0156</t>
  </si>
  <si>
    <t>BPA-0157</t>
  </si>
  <si>
    <t>BPA-0158</t>
  </si>
  <si>
    <t>BPA-0159</t>
  </si>
  <si>
    <t>BPA-0160</t>
  </si>
  <si>
    <t>BPA-0161</t>
  </si>
  <si>
    <t>BPA-0162</t>
  </si>
  <si>
    <t>BPA-0163</t>
  </si>
  <si>
    <t>BPA-0164</t>
  </si>
  <si>
    <t>BPA-0165</t>
  </si>
  <si>
    <t>BPA-0166</t>
  </si>
  <si>
    <t>BPA-0167</t>
  </si>
  <si>
    <t>BPA-0168</t>
  </si>
  <si>
    <t>BPA-0169</t>
  </si>
  <si>
    <t>BPA-0170</t>
  </si>
  <si>
    <t>BPA-0171</t>
  </si>
  <si>
    <t>BPA-0172</t>
  </si>
  <si>
    <t>BPA-0173</t>
  </si>
  <si>
    <t>BPA-0174</t>
  </si>
  <si>
    <t>BPA-0175</t>
  </si>
  <si>
    <t>BPA-0176</t>
  </si>
  <si>
    <t>BPA-0177</t>
  </si>
  <si>
    <t>BPA-0178</t>
  </si>
  <si>
    <t>BPA-0179</t>
  </si>
  <si>
    <t>BPA-0180</t>
  </si>
  <si>
    <t>BPA-0181</t>
  </si>
  <si>
    <t>BPA-0182</t>
  </si>
  <si>
    <t>BPA-0183</t>
  </si>
  <si>
    <t>BPA-0184</t>
  </si>
  <si>
    <t>BPA-0185</t>
  </si>
  <si>
    <t>BPA-0186</t>
  </si>
  <si>
    <t>BPA-0187</t>
  </si>
  <si>
    <t>BPA-0188</t>
  </si>
  <si>
    <t>BPA-0189</t>
  </si>
  <si>
    <t>BPA-0190</t>
  </si>
  <si>
    <t>BPA-0191</t>
  </si>
  <si>
    <t>BPA-0192</t>
  </si>
  <si>
    <t>BPA-0193</t>
  </si>
  <si>
    <t>BPA-0194</t>
  </si>
  <si>
    <t>BPA-0195</t>
  </si>
  <si>
    <t>BPA-0196</t>
  </si>
  <si>
    <t>BPA-0197</t>
  </si>
  <si>
    <t>BPA-0198</t>
  </si>
  <si>
    <t>BPA-0199</t>
  </si>
  <si>
    <t>BPA-0200</t>
  </si>
  <si>
    <t>BPA-0201</t>
  </si>
  <si>
    <t>BPA-0202</t>
  </si>
  <si>
    <t>BPA-0203</t>
  </si>
  <si>
    <t>BPA-0204</t>
  </si>
  <si>
    <t>BPA-0205</t>
  </si>
  <si>
    <t>BPA-0206</t>
  </si>
  <si>
    <t>BPA-0207</t>
  </si>
  <si>
    <t>BPA-0208</t>
  </si>
  <si>
    <t>BPA-0209</t>
  </si>
  <si>
    <t>BPA-0210</t>
  </si>
  <si>
    <t>BPA-0211</t>
  </si>
  <si>
    <t>BPA-0212</t>
  </si>
  <si>
    <t>BPA-0213</t>
  </si>
  <si>
    <t>BPA-0214</t>
  </si>
  <si>
    <t>BPA-0215</t>
  </si>
  <si>
    <t>BPA-0216</t>
  </si>
  <si>
    <t>BPA-0217</t>
  </si>
  <si>
    <t>BPA-0218</t>
  </si>
  <si>
    <t>BPA-0219</t>
  </si>
  <si>
    <t>BPA-0220</t>
  </si>
  <si>
    <t>BPA-0221</t>
  </si>
  <si>
    <t>BPA-0222</t>
  </si>
  <si>
    <t>BPA-0223</t>
  </si>
  <si>
    <t>BPA-0224</t>
  </si>
  <si>
    <t>BPA-0225</t>
  </si>
  <si>
    <t>BPA-0226</t>
  </si>
  <si>
    <t>BPA-0227</t>
  </si>
  <si>
    <t>BPA-0228</t>
  </si>
  <si>
    <t>BPA-0229</t>
  </si>
  <si>
    <t>BPA-0230</t>
  </si>
  <si>
    <t>BPA-0231</t>
  </si>
  <si>
    <t>BPA-0232</t>
  </si>
  <si>
    <t>BPA-0233</t>
  </si>
  <si>
    <t>BPA-0234</t>
  </si>
  <si>
    <t>BPA-0235</t>
  </si>
  <si>
    <t>BPA-0236</t>
  </si>
  <si>
    <t>BPA-0237</t>
  </si>
  <si>
    <t>BPA-0238</t>
  </si>
  <si>
    <t>BPA-0239</t>
  </si>
  <si>
    <t>BPA-0240</t>
  </si>
  <si>
    <t>BPA-0241</t>
  </si>
  <si>
    <t>BPA-0242</t>
  </si>
  <si>
    <t>BPA-0243</t>
  </si>
  <si>
    <t>BPA-0244</t>
  </si>
  <si>
    <t>BPA-0245</t>
  </si>
  <si>
    <t>BPA-0246</t>
  </si>
  <si>
    <t>BPA-0247</t>
  </si>
  <si>
    <t>BPA-0248</t>
  </si>
  <si>
    <t>BPA-0249</t>
  </si>
  <si>
    <t>BPA-0250</t>
  </si>
  <si>
    <t>BPA-0251</t>
  </si>
  <si>
    <t>BPA-0252</t>
  </si>
  <si>
    <t>BPA-0253</t>
  </si>
  <si>
    <t>BPA-0254</t>
  </si>
  <si>
    <t>BPA-0255</t>
  </si>
  <si>
    <t>BPA-0256</t>
  </si>
  <si>
    <t>BPA-0257</t>
  </si>
  <si>
    <t>BPA-0258</t>
  </si>
  <si>
    <t>BPA-0259</t>
  </si>
  <si>
    <t>BPA-0260</t>
  </si>
  <si>
    <t>BPA-0261</t>
  </si>
  <si>
    <t>BPA-0262</t>
  </si>
  <si>
    <t>BPA-0263</t>
  </si>
  <si>
    <t>BPA-0264</t>
  </si>
  <si>
    <t>BPA-0265</t>
  </si>
  <si>
    <t>BPA-0266</t>
  </si>
  <si>
    <t>BPA-0267</t>
  </si>
  <si>
    <t>BPA-0268</t>
  </si>
  <si>
    <t>BPA-0269</t>
  </si>
  <si>
    <t>BPA-0270</t>
  </si>
  <si>
    <t>BPA-0271</t>
  </si>
  <si>
    <t>BPA-0272</t>
  </si>
  <si>
    <t>BPA-0273</t>
  </si>
  <si>
    <t>BPA-0274</t>
  </si>
  <si>
    <t>BPA-0275</t>
  </si>
  <si>
    <t>BPA-0276</t>
  </si>
  <si>
    <t>BPA-0277</t>
  </si>
  <si>
    <t>BPA-0278</t>
  </si>
  <si>
    <t>BPA-0279</t>
  </si>
  <si>
    <t>BPA-0280</t>
  </si>
  <si>
    <t>BPA-0281</t>
  </si>
  <si>
    <t>BPA-0282</t>
  </si>
  <si>
    <t>BPA-0283</t>
  </si>
  <si>
    <t>BPA-0284</t>
  </si>
  <si>
    <t>BPA-0285</t>
  </si>
  <si>
    <t>BPA-0286</t>
  </si>
  <si>
    <t>BPA-0287</t>
  </si>
  <si>
    <t>BPA-0288</t>
  </si>
  <si>
    <t>BPA-0289</t>
  </si>
  <si>
    <t>BPA-0290</t>
  </si>
  <si>
    <t>BPA-0291</t>
  </si>
  <si>
    <t>BPA-0292</t>
  </si>
  <si>
    <t>BPA-0293</t>
  </si>
  <si>
    <t>BPA-0294</t>
  </si>
  <si>
    <t>BPA-0295</t>
  </si>
  <si>
    <t>BPA-0296</t>
  </si>
  <si>
    <t>BPA-0297</t>
  </si>
  <si>
    <t>BPA-0298</t>
  </si>
  <si>
    <t>BPA-0299</t>
  </si>
  <si>
    <t>BPA-0300</t>
  </si>
  <si>
    <t>BPA-0301</t>
  </si>
  <si>
    <t>BPA-0302</t>
  </si>
  <si>
    <t>BPA-0303</t>
  </si>
  <si>
    <t>BPA-0304</t>
  </si>
  <si>
    <t>BPA-0305</t>
  </si>
  <si>
    <t>BPA-0306</t>
  </si>
  <si>
    <t>BPA-0307</t>
  </si>
  <si>
    <t>BPA-0308</t>
  </si>
  <si>
    <t>BPA-0309</t>
  </si>
  <si>
    <t>BPA-0310</t>
  </si>
  <si>
    <t>BPA-0311</t>
  </si>
  <si>
    <t>BPA-0312</t>
  </si>
  <si>
    <t>BPA-0313</t>
  </si>
  <si>
    <t>BPA-0314</t>
  </si>
  <si>
    <t>BPA-0315</t>
  </si>
  <si>
    <t>BPA-0316</t>
  </si>
  <si>
    <t>BPA-0317</t>
  </si>
  <si>
    <t>BPA-0318</t>
  </si>
  <si>
    <t>BPA-0319</t>
  </si>
  <si>
    <t>BPA-0320</t>
  </si>
  <si>
    <t>BPA-0321</t>
  </si>
  <si>
    <t>BPA-0322</t>
  </si>
  <si>
    <t>BPA-0323</t>
  </si>
  <si>
    <t>BPA-0324</t>
  </si>
  <si>
    <t>BPA-0325</t>
  </si>
  <si>
    <t>BPA-0326</t>
  </si>
  <si>
    <t>BPA-0327</t>
  </si>
  <si>
    <t>BPA-0328</t>
  </si>
  <si>
    <t>BPA-0329</t>
  </si>
  <si>
    <t>BPA-0330</t>
  </si>
  <si>
    <t>BPA-0331</t>
  </si>
  <si>
    <t>BPA-0332</t>
  </si>
  <si>
    <t>BPA-0333</t>
  </si>
  <si>
    <t>BPA-0334</t>
  </si>
  <si>
    <t>BPA-0335</t>
  </si>
  <si>
    <t>BPA-0336</t>
  </si>
  <si>
    <t>BPA-0337</t>
  </si>
  <si>
    <t>BPA-0338</t>
  </si>
  <si>
    <t>BPA-0339</t>
  </si>
  <si>
    <t>BPA-0340</t>
  </si>
  <si>
    <t>BPA-0341</t>
  </si>
  <si>
    <t>BPA-0342</t>
  </si>
  <si>
    <t>BPA-0343</t>
  </si>
  <si>
    <t>BPA-0344</t>
  </si>
  <si>
    <t>BPA-0345</t>
  </si>
  <si>
    <t>BPA-0346</t>
  </si>
  <si>
    <t>BPA-0347</t>
  </si>
  <si>
    <t>BPA-0348</t>
  </si>
  <si>
    <t>BPA-0349</t>
  </si>
  <si>
    <t>BPA-0350</t>
  </si>
  <si>
    <t>BPA-0351</t>
  </si>
  <si>
    <t>BPA-0352</t>
  </si>
  <si>
    <t>BPA-0353</t>
  </si>
  <si>
    <t>BPA-0354</t>
  </si>
  <si>
    <t>BPA-0355</t>
  </si>
  <si>
    <t>BPA-0356</t>
  </si>
  <si>
    <t>BPA-0357</t>
  </si>
  <si>
    <t>BPA-0358</t>
  </si>
  <si>
    <t>BPA-0359</t>
  </si>
  <si>
    <t>BPA-0360</t>
  </si>
  <si>
    <t>BPA-0361</t>
  </si>
  <si>
    <t>BPA-0362</t>
  </si>
  <si>
    <t>BPA-0363</t>
  </si>
  <si>
    <t>BPA-0364</t>
  </si>
  <si>
    <t>BPA-0365</t>
  </si>
  <si>
    <t>BPA-0366</t>
  </si>
  <si>
    <t>BPA-0367</t>
  </si>
  <si>
    <t>BPA-0368</t>
  </si>
  <si>
    <t>BPA-0369</t>
  </si>
  <si>
    <t>BPA-0370</t>
  </si>
  <si>
    <t>BPA-0371</t>
  </si>
  <si>
    <t>BPA-0372</t>
  </si>
  <si>
    <t>BPA-0373</t>
  </si>
  <si>
    <t>BPA-0374</t>
  </si>
  <si>
    <t>BPA-0375</t>
  </si>
  <si>
    <t>BPA-0376</t>
  </si>
  <si>
    <t>BPA-0377</t>
  </si>
  <si>
    <t>BPA-0378</t>
  </si>
  <si>
    <t>BPA-0379</t>
  </si>
  <si>
    <t>BPA-0380</t>
  </si>
  <si>
    <t>BPA-0381</t>
  </si>
  <si>
    <t>BPA-0382</t>
  </si>
  <si>
    <t>BPA-0383</t>
  </si>
  <si>
    <t>BPA-0384</t>
  </si>
  <si>
    <t>BPA-0385</t>
  </si>
  <si>
    <t>BPA-0386</t>
  </si>
  <si>
    <t>BPA-0387</t>
  </si>
  <si>
    <t>BPA-0388</t>
  </si>
  <si>
    <t>BPA-0389</t>
  </si>
  <si>
    <t>BPA-0390</t>
  </si>
  <si>
    <t>BPA-0391</t>
  </si>
  <si>
    <t>BPA-0392</t>
  </si>
  <si>
    <t>BPA-0393</t>
  </si>
  <si>
    <t>BPA-0394</t>
  </si>
  <si>
    <t>BPA-0395</t>
  </si>
  <si>
    <t>BPA-0396</t>
  </si>
  <si>
    <t>BPA-0397</t>
  </si>
  <si>
    <t>BPA-0398</t>
  </si>
  <si>
    <t>BPA-0399</t>
  </si>
  <si>
    <t>BPA-0400</t>
  </si>
  <si>
    <t>BPA-0401</t>
  </si>
  <si>
    <t>BPA-0402</t>
  </si>
  <si>
    <t>BPA-0403</t>
  </si>
  <si>
    <t>BPA-0404</t>
  </si>
  <si>
    <t>BPA-0405</t>
  </si>
  <si>
    <t>BPA-0406</t>
  </si>
  <si>
    <t>BPA-0407</t>
  </si>
  <si>
    <t>BPA-0408</t>
  </si>
  <si>
    <t>BPA-0409</t>
  </si>
  <si>
    <t>BPA-0410</t>
  </si>
  <si>
    <t>BPA-0411</t>
  </si>
  <si>
    <t>BPA-0412</t>
  </si>
  <si>
    <t>BPA-0413</t>
  </si>
  <si>
    <t>BPA-0414</t>
  </si>
  <si>
    <t>BPA-0415</t>
  </si>
  <si>
    <t>BPA-0416</t>
  </si>
  <si>
    <t>BPA-0417</t>
  </si>
  <si>
    <t>BPA-0418</t>
  </si>
  <si>
    <t>BPA-0419</t>
  </si>
  <si>
    <t>BPA-0420</t>
  </si>
  <si>
    <t>BPA-0421</t>
  </si>
  <si>
    <t>BPA-0422</t>
  </si>
  <si>
    <t>BPA-0423</t>
  </si>
  <si>
    <t>BPA-0424</t>
  </si>
  <si>
    <t>BPA-0425</t>
  </si>
  <si>
    <t>BPA-0426</t>
  </si>
  <si>
    <t>BPA-0427</t>
  </si>
  <si>
    <t>BPA-0428</t>
  </si>
  <si>
    <t>BPA-0429</t>
  </si>
  <si>
    <t>BPA-0430</t>
  </si>
  <si>
    <t>BPA-0431</t>
  </si>
  <si>
    <t>BPA-0432</t>
  </si>
  <si>
    <t>BPA-0433</t>
  </si>
  <si>
    <t>BPA-0434</t>
  </si>
  <si>
    <t>BPA-0435</t>
  </si>
  <si>
    <t>BPA-0436</t>
  </si>
  <si>
    <t>BPA-0437</t>
  </si>
  <si>
    <t>BPA-0438</t>
  </si>
  <si>
    <t>BPA-0439</t>
  </si>
  <si>
    <t>BPA-0440</t>
  </si>
  <si>
    <t>BPA-0441</t>
  </si>
  <si>
    <t>BPA-0442</t>
  </si>
  <si>
    <t>BPA-0443</t>
  </si>
  <si>
    <t>BPA-0444</t>
  </si>
  <si>
    <t>BPA-0445</t>
  </si>
  <si>
    <t>BPA-0446</t>
  </si>
  <si>
    <t>BPA-0447</t>
  </si>
  <si>
    <t>BPA-0448</t>
  </si>
  <si>
    <t>BPA-0449</t>
  </si>
  <si>
    <t>BPA-0450</t>
  </si>
  <si>
    <t>BPA-0451</t>
  </si>
  <si>
    <t>BPA-0452</t>
  </si>
  <si>
    <t>BPA-0453</t>
  </si>
  <si>
    <t>BPA-0454</t>
  </si>
  <si>
    <t>BPA-0455</t>
  </si>
  <si>
    <t>BPA-0456</t>
  </si>
  <si>
    <t>BPA-0457</t>
  </si>
  <si>
    <t>BPA-0458</t>
  </si>
  <si>
    <t>BPA-0459</t>
  </si>
  <si>
    <t>BPA-0460</t>
  </si>
  <si>
    <t>BPA-0461</t>
  </si>
  <si>
    <t>BPA-0462</t>
  </si>
  <si>
    <t>BPA-0463</t>
  </si>
  <si>
    <t>BPA-0464</t>
  </si>
  <si>
    <t>BPA-0465</t>
  </si>
  <si>
    <t>BPA-0466</t>
  </si>
  <si>
    <t>BPA-0467</t>
  </si>
  <si>
    <t>BPA-0468</t>
  </si>
  <si>
    <t>BPA-0469</t>
  </si>
  <si>
    <t>BPA-0470</t>
  </si>
  <si>
    <t>BPA-0471</t>
  </si>
  <si>
    <t>BPA-0472</t>
  </si>
  <si>
    <t>BPA-0473</t>
  </si>
  <si>
    <t>BPA-0474</t>
  </si>
  <si>
    <t>BPA-0475</t>
  </si>
  <si>
    <t>BPA-0476</t>
  </si>
  <si>
    <t>BPA-0477</t>
  </si>
  <si>
    <t>BPA-0478</t>
  </si>
  <si>
    <t>BPA-0479</t>
  </si>
  <si>
    <t>BPA-0480</t>
  </si>
  <si>
    <t>BPA-0481</t>
  </si>
  <si>
    <t>BPA-0482</t>
  </si>
  <si>
    <t>BPA-0483</t>
  </si>
  <si>
    <t>BPA-0484</t>
  </si>
  <si>
    <t>BPA-0485</t>
  </si>
  <si>
    <t>BPA-0486</t>
  </si>
  <si>
    <t>BPA-0487</t>
  </si>
  <si>
    <t>BPA-0488</t>
  </si>
  <si>
    <t>BPA-0489</t>
  </si>
  <si>
    <t>BPA-0490</t>
  </si>
  <si>
    <t>BPA-0491</t>
  </si>
  <si>
    <t>BPA-0492</t>
  </si>
  <si>
    <t>BPA-0493</t>
  </si>
  <si>
    <t>BPA-0494</t>
  </si>
  <si>
    <t>BPA-0495</t>
  </si>
  <si>
    <t>BPA-0496</t>
  </si>
  <si>
    <t>BPA-0497</t>
  </si>
  <si>
    <t>BPA-0498</t>
  </si>
  <si>
    <t>BPA-0499</t>
  </si>
  <si>
    <t>BPA-0500</t>
  </si>
  <si>
    <t>REGISTRO DE COSECHA, DESTINO E INGRESOS</t>
  </si>
  <si>
    <t>Registre cada cosecha. Los ingresos y la variación frente a la meta se consolidan automáticamente.</t>
  </si>
  <si>
    <t>ID cosecha</t>
  </si>
  <si>
    <t>Cantidad bruta (kg)</t>
  </si>
  <si>
    <t>Descarte (kg)</t>
  </si>
  <si>
    <t>Cantidad neta (kg)</t>
  </si>
  <si>
    <t>Calidad / categoría</t>
  </si>
  <si>
    <t>Destino</t>
  </si>
  <si>
    <t>Precio unitario</t>
  </si>
  <si>
    <t>Ingreso estimado</t>
  </si>
  <si>
    <t>Costo acumulado ciclo</t>
  </si>
  <si>
    <t>Margen estimado</t>
  </si>
  <si>
    <t>Acta / soporte</t>
  </si>
  <si>
    <t>Lote poscosecha</t>
  </si>
  <si>
    <t>P-001</t>
  </si>
  <si>
    <t>P-002</t>
  </si>
  <si>
    <t>P-003</t>
  </si>
  <si>
    <t>P-004</t>
  </si>
  <si>
    <t>P-005</t>
  </si>
  <si>
    <t>P-006</t>
  </si>
  <si>
    <t>P-007</t>
  </si>
  <si>
    <t>P-008</t>
  </si>
  <si>
    <t>P-009</t>
  </si>
  <si>
    <t>P-010</t>
  </si>
  <si>
    <t>P-011</t>
  </si>
  <si>
    <t>P-012</t>
  </si>
  <si>
    <t>P-013</t>
  </si>
  <si>
    <t>P-014</t>
  </si>
  <si>
    <t>P-015</t>
  </si>
  <si>
    <t>P-016</t>
  </si>
  <si>
    <t>P-017</t>
  </si>
  <si>
    <t>P-018</t>
  </si>
  <si>
    <t>P-019</t>
  </si>
  <si>
    <t>P-020</t>
  </si>
  <si>
    <t>P-021</t>
  </si>
  <si>
    <t>P-022</t>
  </si>
  <si>
    <t>P-023</t>
  </si>
  <si>
    <t>P-024</t>
  </si>
  <si>
    <t>P-025</t>
  </si>
  <si>
    <t>P-026</t>
  </si>
  <si>
    <t>P-027</t>
  </si>
  <si>
    <t>P-028</t>
  </si>
  <si>
    <t>P-029</t>
  </si>
  <si>
    <t>P-030</t>
  </si>
  <si>
    <t>P-031</t>
  </si>
  <si>
    <t>P-032</t>
  </si>
  <si>
    <t>P-033</t>
  </si>
  <si>
    <t>P-034</t>
  </si>
  <si>
    <t>P-035</t>
  </si>
  <si>
    <t>P-036</t>
  </si>
  <si>
    <t>P-037</t>
  </si>
  <si>
    <t>P-038</t>
  </si>
  <si>
    <t>P-039</t>
  </si>
  <si>
    <t>P-040</t>
  </si>
  <si>
    <t>P-041</t>
  </si>
  <si>
    <t>P-042</t>
  </si>
  <si>
    <t>P-043</t>
  </si>
  <si>
    <t>P-044</t>
  </si>
  <si>
    <t>P-045</t>
  </si>
  <si>
    <t>P-046</t>
  </si>
  <si>
    <t>P-047</t>
  </si>
  <si>
    <t>P-048</t>
  </si>
  <si>
    <t>P-049</t>
  </si>
  <si>
    <t>P-050</t>
  </si>
  <si>
    <t>P-051</t>
  </si>
  <si>
    <t>P-052</t>
  </si>
  <si>
    <t>P-053</t>
  </si>
  <si>
    <t>P-054</t>
  </si>
  <si>
    <t>P-055</t>
  </si>
  <si>
    <t>P-056</t>
  </si>
  <si>
    <t>P-057</t>
  </si>
  <si>
    <t>P-058</t>
  </si>
  <si>
    <t>P-059</t>
  </si>
  <si>
    <t>P-060</t>
  </si>
  <si>
    <t>P-061</t>
  </si>
  <si>
    <t>P-062</t>
  </si>
  <si>
    <t>P-063</t>
  </si>
  <si>
    <t>P-064</t>
  </si>
  <si>
    <t>P-065</t>
  </si>
  <si>
    <t>P-066</t>
  </si>
  <si>
    <t>P-067</t>
  </si>
  <si>
    <t>P-068</t>
  </si>
  <si>
    <t>P-069</t>
  </si>
  <si>
    <t>P-070</t>
  </si>
  <si>
    <t>P-071</t>
  </si>
  <si>
    <t>P-072</t>
  </si>
  <si>
    <t>P-073</t>
  </si>
  <si>
    <t>P-074</t>
  </si>
  <si>
    <t>P-075</t>
  </si>
  <si>
    <t>P-076</t>
  </si>
  <si>
    <t>P-077</t>
  </si>
  <si>
    <t>P-078</t>
  </si>
  <si>
    <t>P-079</t>
  </si>
  <si>
    <t>P-080</t>
  </si>
  <si>
    <t>P-081</t>
  </si>
  <si>
    <t>P-082</t>
  </si>
  <si>
    <t>P-083</t>
  </si>
  <si>
    <t>P-084</t>
  </si>
  <si>
    <t>P-085</t>
  </si>
  <si>
    <t>P-086</t>
  </si>
  <si>
    <t>P-087</t>
  </si>
  <si>
    <t>P-088</t>
  </si>
  <si>
    <t>P-089</t>
  </si>
  <si>
    <t>P-090</t>
  </si>
  <si>
    <t>P-091</t>
  </si>
  <si>
    <t>P-092</t>
  </si>
  <si>
    <t>P-093</t>
  </si>
  <si>
    <t>P-094</t>
  </si>
  <si>
    <t>P-095</t>
  </si>
  <si>
    <t>P-096</t>
  </si>
  <si>
    <t>P-097</t>
  </si>
  <si>
    <t>P-098</t>
  </si>
  <si>
    <t>P-099</t>
  </si>
  <si>
    <t>P-100</t>
  </si>
  <si>
    <t>P-101</t>
  </si>
  <si>
    <t>P-102</t>
  </si>
  <si>
    <t>P-103</t>
  </si>
  <si>
    <t>P-104</t>
  </si>
  <si>
    <t>P-105</t>
  </si>
  <si>
    <t>P-106</t>
  </si>
  <si>
    <t>P-107</t>
  </si>
  <si>
    <t>P-108</t>
  </si>
  <si>
    <t>P-109</t>
  </si>
  <si>
    <t>P-110</t>
  </si>
  <si>
    <t>P-111</t>
  </si>
  <si>
    <t>P-112</t>
  </si>
  <si>
    <t>P-113</t>
  </si>
  <si>
    <t>P-114</t>
  </si>
  <si>
    <t>P-115</t>
  </si>
  <si>
    <t>P-116</t>
  </si>
  <si>
    <t>P-117</t>
  </si>
  <si>
    <t>P-118</t>
  </si>
  <si>
    <t>P-119</t>
  </si>
  <si>
    <t>P-120</t>
  </si>
  <si>
    <t>P-121</t>
  </si>
  <si>
    <t>P-122</t>
  </si>
  <si>
    <t>P-123</t>
  </si>
  <si>
    <t>P-124</t>
  </si>
  <si>
    <t>P-125</t>
  </si>
  <si>
    <t>P-126</t>
  </si>
  <si>
    <t>P-127</t>
  </si>
  <si>
    <t>P-128</t>
  </si>
  <si>
    <t>P-129</t>
  </si>
  <si>
    <t>P-130</t>
  </si>
  <si>
    <t>P-131</t>
  </si>
  <si>
    <t>P-132</t>
  </si>
  <si>
    <t>P-133</t>
  </si>
  <si>
    <t>P-134</t>
  </si>
  <si>
    <t>P-135</t>
  </si>
  <si>
    <t>P-136</t>
  </si>
  <si>
    <t>P-137</t>
  </si>
  <si>
    <t>P-138</t>
  </si>
  <si>
    <t>P-139</t>
  </si>
  <si>
    <t>P-140</t>
  </si>
  <si>
    <t>P-141</t>
  </si>
  <si>
    <t>P-142</t>
  </si>
  <si>
    <t>P-143</t>
  </si>
  <si>
    <t>P-144</t>
  </si>
  <si>
    <t>P-145</t>
  </si>
  <si>
    <t>P-146</t>
  </si>
  <si>
    <t>P-147</t>
  </si>
  <si>
    <t>P-148</t>
  </si>
  <si>
    <t>P-149</t>
  </si>
  <si>
    <t>P-150</t>
  </si>
  <si>
    <t>P-151</t>
  </si>
  <si>
    <t>P-152</t>
  </si>
  <si>
    <t>P-153</t>
  </si>
  <si>
    <t>P-154</t>
  </si>
  <si>
    <t>P-155</t>
  </si>
  <si>
    <t>P-156</t>
  </si>
  <si>
    <t>P-157</t>
  </si>
  <si>
    <t>P-158</t>
  </si>
  <si>
    <t>P-159</t>
  </si>
  <si>
    <t>P-160</t>
  </si>
  <si>
    <t>P-161</t>
  </si>
  <si>
    <t>P-162</t>
  </si>
  <si>
    <t>P-163</t>
  </si>
  <si>
    <t>P-164</t>
  </si>
  <si>
    <t>P-165</t>
  </si>
  <si>
    <t>P-166</t>
  </si>
  <si>
    <t>P-167</t>
  </si>
  <si>
    <t>P-168</t>
  </si>
  <si>
    <t>P-169</t>
  </si>
  <si>
    <t>P-170</t>
  </si>
  <si>
    <t>P-171</t>
  </si>
  <si>
    <t>P-172</t>
  </si>
  <si>
    <t>P-173</t>
  </si>
  <si>
    <t>P-174</t>
  </si>
  <si>
    <t>P-175</t>
  </si>
  <si>
    <t>P-176</t>
  </si>
  <si>
    <t>P-177</t>
  </si>
  <si>
    <t>P-178</t>
  </si>
  <si>
    <t>P-179</t>
  </si>
  <si>
    <t>P-180</t>
  </si>
  <si>
    <t>P-181</t>
  </si>
  <si>
    <t>P-182</t>
  </si>
  <si>
    <t>P-183</t>
  </si>
  <si>
    <t>P-184</t>
  </si>
  <si>
    <t>P-185</t>
  </si>
  <si>
    <t>P-186</t>
  </si>
  <si>
    <t>P-187</t>
  </si>
  <si>
    <t>P-188</t>
  </si>
  <si>
    <t>P-189</t>
  </si>
  <si>
    <t>P-190</t>
  </si>
  <si>
    <t>P-191</t>
  </si>
  <si>
    <t>P-192</t>
  </si>
  <si>
    <t>P-193</t>
  </si>
  <si>
    <t>P-194</t>
  </si>
  <si>
    <t>P-195</t>
  </si>
  <si>
    <t>P-196</t>
  </si>
  <si>
    <t>P-197</t>
  </si>
  <si>
    <t>P-198</t>
  </si>
  <si>
    <t>P-199</t>
  </si>
  <si>
    <t>P-200</t>
  </si>
  <si>
    <t>P-201</t>
  </si>
  <si>
    <t>P-202</t>
  </si>
  <si>
    <t>P-203</t>
  </si>
  <si>
    <t>P-204</t>
  </si>
  <si>
    <t>P-205</t>
  </si>
  <si>
    <t>P-206</t>
  </si>
  <si>
    <t>P-207</t>
  </si>
  <si>
    <t>P-208</t>
  </si>
  <si>
    <t>P-209</t>
  </si>
  <si>
    <t>P-210</t>
  </si>
  <si>
    <t>P-211</t>
  </si>
  <si>
    <t>P-212</t>
  </si>
  <si>
    <t>P-213</t>
  </si>
  <si>
    <t>P-214</t>
  </si>
  <si>
    <t>P-215</t>
  </si>
  <si>
    <t>P-216</t>
  </si>
  <si>
    <t>P-217</t>
  </si>
  <si>
    <t>P-218</t>
  </si>
  <si>
    <t>P-219</t>
  </si>
  <si>
    <t>P-220</t>
  </si>
  <si>
    <t>P-221</t>
  </si>
  <si>
    <t>P-222</t>
  </si>
  <si>
    <t>P-223</t>
  </si>
  <si>
    <t>P-224</t>
  </si>
  <si>
    <t>P-225</t>
  </si>
  <si>
    <t>P-226</t>
  </si>
  <si>
    <t>P-227</t>
  </si>
  <si>
    <t>P-228</t>
  </si>
  <si>
    <t>P-229</t>
  </si>
  <si>
    <t>P-230</t>
  </si>
  <si>
    <t>P-231</t>
  </si>
  <si>
    <t>P-232</t>
  </si>
  <si>
    <t>P-233</t>
  </si>
  <si>
    <t>P-234</t>
  </si>
  <si>
    <t>P-235</t>
  </si>
  <si>
    <t>P-236</t>
  </si>
  <si>
    <t>P-237</t>
  </si>
  <si>
    <t>P-238</t>
  </si>
  <si>
    <t>P-239</t>
  </si>
  <si>
    <t>P-240</t>
  </si>
  <si>
    <t>P-241</t>
  </si>
  <si>
    <t>P-242</t>
  </si>
  <si>
    <t>P-243</t>
  </si>
  <si>
    <t>P-244</t>
  </si>
  <si>
    <t>P-245</t>
  </si>
  <si>
    <t>P-246</t>
  </si>
  <si>
    <t>P-247</t>
  </si>
  <si>
    <t>P-248</t>
  </si>
  <si>
    <t>P-249</t>
  </si>
  <si>
    <t>P-250</t>
  </si>
  <si>
    <t>P-251</t>
  </si>
  <si>
    <t>P-252</t>
  </si>
  <si>
    <t>P-253</t>
  </si>
  <si>
    <t>P-254</t>
  </si>
  <si>
    <t>P-255</t>
  </si>
  <si>
    <t>P-256</t>
  </si>
  <si>
    <t>P-257</t>
  </si>
  <si>
    <t>P-258</t>
  </si>
  <si>
    <t>P-259</t>
  </si>
  <si>
    <t>P-260</t>
  </si>
  <si>
    <t>P-261</t>
  </si>
  <si>
    <t>P-262</t>
  </si>
  <si>
    <t>P-263</t>
  </si>
  <si>
    <t>P-264</t>
  </si>
  <si>
    <t>P-265</t>
  </si>
  <si>
    <t>P-266</t>
  </si>
  <si>
    <t>P-267</t>
  </si>
  <si>
    <t>P-268</t>
  </si>
  <si>
    <t>P-269</t>
  </si>
  <si>
    <t>P-270</t>
  </si>
  <si>
    <t>P-271</t>
  </si>
  <si>
    <t>P-272</t>
  </si>
  <si>
    <t>P-273</t>
  </si>
  <si>
    <t>P-274</t>
  </si>
  <si>
    <t>P-275</t>
  </si>
  <si>
    <t>P-276</t>
  </si>
  <si>
    <t>P-277</t>
  </si>
  <si>
    <t>P-278</t>
  </si>
  <si>
    <t>P-279</t>
  </si>
  <si>
    <t>P-280</t>
  </si>
  <si>
    <t>P-281</t>
  </si>
  <si>
    <t>P-282</t>
  </si>
  <si>
    <t>P-283</t>
  </si>
  <si>
    <t>P-284</t>
  </si>
  <si>
    <t>P-285</t>
  </si>
  <si>
    <t>P-286</t>
  </si>
  <si>
    <t>P-287</t>
  </si>
  <si>
    <t>P-288</t>
  </si>
  <si>
    <t>P-289</t>
  </si>
  <si>
    <t>P-290</t>
  </si>
  <si>
    <t>P-291</t>
  </si>
  <si>
    <t>P-292</t>
  </si>
  <si>
    <t>P-293</t>
  </si>
  <si>
    <t>P-294</t>
  </si>
  <si>
    <t>P-295</t>
  </si>
  <si>
    <t>P-296</t>
  </si>
  <si>
    <t>P-297</t>
  </si>
  <si>
    <t>P-298</t>
  </si>
  <si>
    <t>P-299</t>
  </si>
  <si>
    <t>P-300</t>
  </si>
  <si>
    <t>MANTENIMIENTO DE INFRAESTRUCTURA, MAQUINARIA Y EQUIPOS</t>
  </si>
  <si>
    <t>Planeación sencilla para invernaderos, sistemas de riego, maquinaria, herramientas y equipos agrícolas.</t>
  </si>
  <si>
    <t>ID</t>
  </si>
  <si>
    <t>Ambiente / equipo</t>
  </si>
  <si>
    <t>Actividad requerida</t>
  </si>
  <si>
    <t>Prioridad</t>
  </si>
  <si>
    <t>Fecha prevista</t>
  </si>
  <si>
    <t>Fecha ejecutada</t>
  </si>
  <si>
    <t>Costo estimado</t>
  </si>
  <si>
    <t>Riesgo si no se atiende</t>
  </si>
  <si>
    <t>Evidencia</t>
  </si>
  <si>
    <t>M-001</t>
  </si>
  <si>
    <t>M-002</t>
  </si>
  <si>
    <t>M-003</t>
  </si>
  <si>
    <t>M-004</t>
  </si>
  <si>
    <t>M-005</t>
  </si>
  <si>
    <t>M-006</t>
  </si>
  <si>
    <t>M-007</t>
  </si>
  <si>
    <t>M-008</t>
  </si>
  <si>
    <t>M-009</t>
  </si>
  <si>
    <t>M-010</t>
  </si>
  <si>
    <t>M-011</t>
  </si>
  <si>
    <t>M-012</t>
  </si>
  <si>
    <t>M-013</t>
  </si>
  <si>
    <t>M-014</t>
  </si>
  <si>
    <t>M-015</t>
  </si>
  <si>
    <t>M-016</t>
  </si>
  <si>
    <t>M-017</t>
  </si>
  <si>
    <t>M-018</t>
  </si>
  <si>
    <t>M-019</t>
  </si>
  <si>
    <t>M-020</t>
  </si>
  <si>
    <t>M-021</t>
  </si>
  <si>
    <t>M-022</t>
  </si>
  <si>
    <t>M-023</t>
  </si>
  <si>
    <t>M-024</t>
  </si>
  <si>
    <t>M-025</t>
  </si>
  <si>
    <t>M-026</t>
  </si>
  <si>
    <t>M-027</t>
  </si>
  <si>
    <t>M-028</t>
  </si>
  <si>
    <t>M-029</t>
  </si>
  <si>
    <t>M-030</t>
  </si>
  <si>
    <t>M-031</t>
  </si>
  <si>
    <t>M-032</t>
  </si>
  <si>
    <t>M-033</t>
  </si>
  <si>
    <t>M-034</t>
  </si>
  <si>
    <t>M-035</t>
  </si>
  <si>
    <t>M-036</t>
  </si>
  <si>
    <t>M-037</t>
  </si>
  <si>
    <t>M-038</t>
  </si>
  <si>
    <t>M-039</t>
  </si>
  <si>
    <t>M-040</t>
  </si>
  <si>
    <t>M-041</t>
  </si>
  <si>
    <t>M-042</t>
  </si>
  <si>
    <t>M-043</t>
  </si>
  <si>
    <t>M-044</t>
  </si>
  <si>
    <t>M-045</t>
  </si>
  <si>
    <t>M-046</t>
  </si>
  <si>
    <t>M-047</t>
  </si>
  <si>
    <t>M-048</t>
  </si>
  <si>
    <t>M-049</t>
  </si>
  <si>
    <t>M-050</t>
  </si>
  <si>
    <t>M-051</t>
  </si>
  <si>
    <t>M-052</t>
  </si>
  <si>
    <t>M-053</t>
  </si>
  <si>
    <t>M-054</t>
  </si>
  <si>
    <t>M-055</t>
  </si>
  <si>
    <t>M-056</t>
  </si>
  <si>
    <t>M-057</t>
  </si>
  <si>
    <t>M-058</t>
  </si>
  <si>
    <t>M-059</t>
  </si>
  <si>
    <t>M-060</t>
  </si>
  <si>
    <t>M-061</t>
  </si>
  <si>
    <t>M-062</t>
  </si>
  <si>
    <t>M-063</t>
  </si>
  <si>
    <t>M-064</t>
  </si>
  <si>
    <t>M-065</t>
  </si>
  <si>
    <t>M-066</t>
  </si>
  <si>
    <t>M-067</t>
  </si>
  <si>
    <t>M-068</t>
  </si>
  <si>
    <t>M-069</t>
  </si>
  <si>
    <t>M-070</t>
  </si>
  <si>
    <t>M-071</t>
  </si>
  <si>
    <t>M-072</t>
  </si>
  <si>
    <t>M-073</t>
  </si>
  <si>
    <t>M-074</t>
  </si>
  <si>
    <t>M-075</t>
  </si>
  <si>
    <t>M-076</t>
  </si>
  <si>
    <t>M-077</t>
  </si>
  <si>
    <t>M-078</t>
  </si>
  <si>
    <t>M-079</t>
  </si>
  <si>
    <t>M-080</t>
  </si>
  <si>
    <t>M-081</t>
  </si>
  <si>
    <t>M-082</t>
  </si>
  <si>
    <t>M-083</t>
  </si>
  <si>
    <t>M-084</t>
  </si>
  <si>
    <t>M-085</t>
  </si>
  <si>
    <t>M-086</t>
  </si>
  <si>
    <t>M-087</t>
  </si>
  <si>
    <t>M-088</t>
  </si>
  <si>
    <t>M-089</t>
  </si>
  <si>
    <t>M-090</t>
  </si>
  <si>
    <t>M-091</t>
  </si>
  <si>
    <t>M-092</t>
  </si>
  <si>
    <t>M-093</t>
  </si>
  <si>
    <t>M-094</t>
  </si>
  <si>
    <t>M-095</t>
  </si>
  <si>
    <t>M-096</t>
  </si>
  <si>
    <t>M-097</t>
  </si>
  <si>
    <t>M-098</t>
  </si>
  <si>
    <t>M-099</t>
  </si>
  <si>
    <t>M-100</t>
  </si>
  <si>
    <t>M-101</t>
  </si>
  <si>
    <t>M-102</t>
  </si>
  <si>
    <t>M-103</t>
  </si>
  <si>
    <t>M-104</t>
  </si>
  <si>
    <t>M-105</t>
  </si>
  <si>
    <t>M-106</t>
  </si>
  <si>
    <t>M-107</t>
  </si>
  <si>
    <t>M-108</t>
  </si>
  <si>
    <t>M-109</t>
  </si>
  <si>
    <t>M-110</t>
  </si>
  <si>
    <t>M-111</t>
  </si>
  <si>
    <t>M-112</t>
  </si>
  <si>
    <t>M-113</t>
  </si>
  <si>
    <t>M-114</t>
  </si>
  <si>
    <t>M-115</t>
  </si>
  <si>
    <t>M-116</t>
  </si>
  <si>
    <t>M-117</t>
  </si>
  <si>
    <t>M-118</t>
  </si>
  <si>
    <t>M-119</t>
  </si>
  <si>
    <t>M-120</t>
  </si>
  <si>
    <t>M-121</t>
  </si>
  <si>
    <t>M-122</t>
  </si>
  <si>
    <t>M-123</t>
  </si>
  <si>
    <t>M-124</t>
  </si>
  <si>
    <t>M-125</t>
  </si>
  <si>
    <t>M-126</t>
  </si>
  <si>
    <t>M-127</t>
  </si>
  <si>
    <t>M-128</t>
  </si>
  <si>
    <t>M-129</t>
  </si>
  <si>
    <t>M-130</t>
  </si>
  <si>
    <t>M-131</t>
  </si>
  <si>
    <t>M-132</t>
  </si>
  <si>
    <t>M-133</t>
  </si>
  <si>
    <t>M-134</t>
  </si>
  <si>
    <t>M-135</t>
  </si>
  <si>
    <t>M-136</t>
  </si>
  <si>
    <t>M-137</t>
  </si>
  <si>
    <t>M-138</t>
  </si>
  <si>
    <t>M-139</t>
  </si>
  <si>
    <t>M-140</t>
  </si>
  <si>
    <t>M-141</t>
  </si>
  <si>
    <t>M-142</t>
  </si>
  <si>
    <t>M-143</t>
  </si>
  <si>
    <t>M-144</t>
  </si>
  <si>
    <t>M-145</t>
  </si>
  <si>
    <t>M-146</t>
  </si>
  <si>
    <t>M-147</t>
  </si>
  <si>
    <t>M-148</t>
  </si>
  <si>
    <t>M-149</t>
  </si>
  <si>
    <t>M-150</t>
  </si>
  <si>
    <t>M-151</t>
  </si>
  <si>
    <t>M-152</t>
  </si>
  <si>
    <t>M-153</t>
  </si>
  <si>
    <t>M-154</t>
  </si>
  <si>
    <t>M-155</t>
  </si>
  <si>
    <t>M-156</t>
  </si>
  <si>
    <t>M-157</t>
  </si>
  <si>
    <t>M-158</t>
  </si>
  <si>
    <t>M-159</t>
  </si>
  <si>
    <t>M-160</t>
  </si>
  <si>
    <t>M-161</t>
  </si>
  <si>
    <t>M-162</t>
  </si>
  <si>
    <t>M-163</t>
  </si>
  <si>
    <t>M-164</t>
  </si>
  <si>
    <t>M-165</t>
  </si>
  <si>
    <t>M-166</t>
  </si>
  <si>
    <t>M-167</t>
  </si>
  <si>
    <t>M-168</t>
  </si>
  <si>
    <t>M-169</t>
  </si>
  <si>
    <t>M-170</t>
  </si>
  <si>
    <t>M-171</t>
  </si>
  <si>
    <t>M-172</t>
  </si>
  <si>
    <t>M-173</t>
  </si>
  <si>
    <t>M-174</t>
  </si>
  <si>
    <t>M-175</t>
  </si>
  <si>
    <t>M-176</t>
  </si>
  <si>
    <t>M-177</t>
  </si>
  <si>
    <t>M-178</t>
  </si>
  <si>
    <t>M-179</t>
  </si>
  <si>
    <t>M-180</t>
  </si>
  <si>
    <t>M-181</t>
  </si>
  <si>
    <t>M-182</t>
  </si>
  <si>
    <t>M-183</t>
  </si>
  <si>
    <t>M-184</t>
  </si>
  <si>
    <t>M-185</t>
  </si>
  <si>
    <t>M-186</t>
  </si>
  <si>
    <t>M-187</t>
  </si>
  <si>
    <t>M-188</t>
  </si>
  <si>
    <t>M-189</t>
  </si>
  <si>
    <t>M-190</t>
  </si>
  <si>
    <t>M-191</t>
  </si>
  <si>
    <t>M-192</t>
  </si>
  <si>
    <t>M-193</t>
  </si>
  <si>
    <t>M-194</t>
  </si>
  <si>
    <t>M-195</t>
  </si>
  <si>
    <t>M-196</t>
  </si>
  <si>
    <t>M-197</t>
  </si>
  <si>
    <t>M-198</t>
  </si>
  <si>
    <t>M-199</t>
  </si>
  <si>
    <t>M-200</t>
  </si>
  <si>
    <t>TABLERO DE SEGUIMIENTO</t>
  </si>
  <si>
    <t>Indicadores automáticos del plan agrícola. Actualice las hojas operativas para reflejar los avances.</t>
  </si>
  <si>
    <t>Lotes registrados</t>
  </si>
  <si>
    <t>Ciclos productivos</t>
  </si>
  <si>
    <t>Producción neta (kg)</t>
  </si>
  <si>
    <t>Costo planificado</t>
  </si>
  <si>
    <t>Seguimiento por lote</t>
  </si>
  <si>
    <t>N.º ciclos</t>
  </si>
  <si>
    <t>Avance promedio</t>
  </si>
  <si>
    <t>frijol</t>
  </si>
  <si>
    <t>cargamanto</t>
  </si>
  <si>
    <t>Cielo abierto</t>
  </si>
  <si>
    <t>si</t>
  </si>
  <si>
    <t>Realizado</t>
  </si>
  <si>
    <t>Santabarbara</t>
  </si>
  <si>
    <t>Jerico</t>
  </si>
  <si>
    <t>Café</t>
  </si>
  <si>
    <t>Hispania</t>
  </si>
  <si>
    <t xml:space="preserve">Gestion De Proyectos </t>
  </si>
  <si>
    <t>Riesgos Biologicos</t>
  </si>
  <si>
    <t xml:space="preserve">Venecia </t>
  </si>
  <si>
    <t>Frijol Cargamanto/Radical</t>
  </si>
  <si>
    <t xml:space="preserve">Ciclo Medio </t>
  </si>
  <si>
    <t xml:space="preserve">Avistamiento de Antracnosis, Mancha Angular, </t>
  </si>
  <si>
    <t xml:space="preserve">Frijol Cargamanto/ Radical </t>
  </si>
  <si>
    <t>Material Vegetal</t>
  </si>
  <si>
    <t>Ciclo Medio</t>
  </si>
  <si>
    <t>Frijol Cargamanto / Radical</t>
  </si>
  <si>
    <t>Floración</t>
  </si>
  <si>
    <t xml:space="preserve">Fertilizantes </t>
  </si>
  <si>
    <t>50 cc/50L</t>
  </si>
  <si>
    <t>50 cm"2</t>
  </si>
  <si>
    <t xml:space="preserve">Bomba De Espalda </t>
  </si>
  <si>
    <t>Terrestre</t>
  </si>
  <si>
    <t>Manual</t>
  </si>
  <si>
    <t>Frijol</t>
  </si>
  <si>
    <t xml:space="preserve">No hay continuidad en las labores por modalidad EDR </t>
  </si>
  <si>
    <t xml:space="preserve">Control de malezas y fertilizacion </t>
  </si>
  <si>
    <t>Prduccion y gestion de produccion agricola</t>
  </si>
  <si>
    <t>Informe/ Cosecha</t>
  </si>
  <si>
    <t>semila no certificada</t>
  </si>
  <si>
    <t>sin datos</t>
  </si>
  <si>
    <t>Ninguna</t>
  </si>
  <si>
    <t>Boquilla de cono hueco (TX-8 o equivalente), calibrada a 50 mL/m².</t>
  </si>
  <si>
    <t>Reingreso: 24 horas. Carencia: según el producto aplicado (7–14 días si es un fitosanitario; 0 días si es un biológico o bioinsumo).</t>
  </si>
  <si>
    <t>Aplicación uniforme sobre el follaje, cobertura completa, sin deriva ni escurrimiento; equipo funcionando correctamente.</t>
  </si>
  <si>
    <t>Identificacion de Antracnosis y Mancha Angular, sin umbral de daño</t>
  </si>
  <si>
    <t>Manual/ Manguera</t>
  </si>
  <si>
    <t xml:space="preserve"> Fríjol Cragamamto / Radical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</si>
</sst>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;;;"/>
    <numFmt numFmtId="166" formatCode="\$#,##0"/>
    <numFmt numFmtId="167" formatCode="#,##0.0"/>
  </numFmts>
  <fonts count="16" x14ac:knownFonts="1">
    <font>
      <sz val="11"/>
      <color theme="1"/>
      <name val="Calibri"/>
      <family val="2"/>
      <charset val="1"/>
    </font>
    <font>
      <b/>
      <sz val="16"/>
      <color rgb="FFFFFFFF"/>
      <name val="Cambria"/>
      <charset val="1"/>
    </font>
    <font>
      <i/>
      <sz val="10"/>
      <color rgb="FF548235"/>
      <name val="Cambria"/>
      <charset val="1"/>
    </font>
    <font>
      <b/>
      <sz val="11"/>
      <color rgb="FFFFFFFF"/>
      <name val="Cambria"/>
      <charset val="1"/>
    </font>
    <font>
      <b/>
      <sz val="11"/>
      <color rgb="FF0000FF"/>
      <name val="Cambria"/>
      <charset val="1"/>
    </font>
    <font>
      <b/>
      <sz val="11"/>
      <color rgb="FF000000"/>
      <name val="Cambria"/>
      <charset val="1"/>
    </font>
    <font>
      <b/>
      <sz val="11"/>
      <color rgb="FF008000"/>
      <name val="Cambria"/>
      <charset val="1"/>
    </font>
    <font>
      <sz val="11"/>
      <color rgb="FF008000"/>
      <name val="Cambria"/>
      <charset val="1"/>
    </font>
    <font>
      <sz val="11"/>
      <color rgb="FF0000FF"/>
      <name val="Cambria"/>
      <charset val="1"/>
    </font>
    <font>
      <sz val="11"/>
      <color rgb="FF666666"/>
      <name val="Cambria"/>
      <charset val="1"/>
    </font>
    <font>
      <sz val="11"/>
      <color rgb="FF000000"/>
      <name val="Cambria"/>
      <charset val="1"/>
    </font>
    <font>
      <b/>
      <sz val="18"/>
      <color rgb="FF1F4E3D"/>
      <name val="Cambria"/>
      <charset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1"/>
      <color rgb="FF0000FF"/>
      <name val="Cambria"/>
      <family val="1"/>
    </font>
    <font>
      <sz val="11"/>
      <color rgb="FF008000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rgb="FF1F4E3D"/>
        <bgColor rgb="FF003366"/>
      </patternFill>
    </fill>
    <fill>
      <patternFill patternType="solid">
        <fgColor rgb="FFE2F0D9"/>
        <bgColor rgb="FFDDEBF7"/>
      </patternFill>
    </fill>
    <fill>
      <patternFill patternType="solid">
        <fgColor rgb="FF548235"/>
        <bgColor rgb="FF666666"/>
      </patternFill>
    </fill>
    <fill>
      <patternFill patternType="solid">
        <fgColor rgb="FFF3F8F2"/>
        <bgColor rgb="FFF9F9F9"/>
      </patternFill>
    </fill>
    <fill>
      <patternFill patternType="solid">
        <fgColor rgb="FFD6B656"/>
        <bgColor rgb="FFF4B183"/>
      </patternFill>
    </fill>
    <fill>
      <patternFill patternType="solid">
        <fgColor rgb="FFDDEBF7"/>
        <bgColor rgb="FFE2F0D9"/>
      </patternFill>
    </fill>
    <fill>
      <patternFill patternType="solid">
        <fgColor rgb="FFFFFFFF"/>
        <bgColor rgb="FFF9F9F9"/>
      </patternFill>
    </fill>
    <fill>
      <patternFill patternType="solid">
        <fgColor rgb="FFF4B183"/>
        <bgColor rgb="FFD6B65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4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5" fillId="8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5" fillId="9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164" fontId="8" fillId="0" borderId="0" xfId="0" applyNumberFormat="1" applyFont="1" applyAlignment="1">
      <alignment vertical="center" wrapText="1"/>
    </xf>
    <xf numFmtId="9" fontId="8" fillId="0" borderId="0" xfId="0" applyNumberFormat="1" applyFont="1" applyAlignment="1">
      <alignment vertical="center" wrapText="1"/>
    </xf>
    <xf numFmtId="165" fontId="10" fillId="0" borderId="0" xfId="0" applyNumberFormat="1" applyFont="1" applyAlignment="1">
      <alignment vertical="center" wrapText="1"/>
    </xf>
    <xf numFmtId="166" fontId="8" fillId="0" borderId="0" xfId="0" applyNumberFormat="1" applyFont="1" applyAlignment="1">
      <alignment vertical="center" wrapText="1"/>
    </xf>
    <xf numFmtId="166" fontId="10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9" fontId="10" fillId="0" borderId="0" xfId="0" applyNumberFormat="1" applyFont="1" applyAlignment="1">
      <alignment vertical="center" wrapText="1"/>
    </xf>
    <xf numFmtId="9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4" borderId="0" xfId="0" applyFont="1" applyFill="1" applyAlignment="1">
      <alignment vertical="center" wrapText="1"/>
    </xf>
    <xf numFmtId="167" fontId="11" fillId="3" borderId="0" xfId="0" applyNumberFormat="1" applyFont="1" applyFill="1" applyAlignment="1">
      <alignment vertical="center" wrapText="1"/>
    </xf>
    <xf numFmtId="166" fontId="11" fillId="3" borderId="0" xfId="0" applyNumberFormat="1" applyFont="1" applyFill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vertical="center" wrapText="1"/>
    </xf>
    <xf numFmtId="9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64" fontId="8" fillId="0" borderId="3" xfId="0" applyNumberFormat="1" applyFont="1" applyBorder="1" applyAlignment="1">
      <alignment vertical="center" wrapText="1"/>
    </xf>
    <xf numFmtId="9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9" fontId="8" fillId="0" borderId="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16">
    <dxf>
      <fill>
        <patternFill>
          <bgColor rgb="FF548235"/>
        </patternFill>
      </fill>
    </dxf>
    <dxf>
      <fill>
        <patternFill>
          <bgColor rgb="FF548235"/>
        </patternFill>
      </fill>
    </dxf>
    <dxf>
      <fill>
        <patternFill>
          <bgColor rgb="FF548235"/>
        </patternFill>
      </fill>
    </dxf>
    <dxf>
      <fill>
        <patternFill>
          <bgColor rgb="FF548235"/>
        </patternFill>
      </fill>
    </dxf>
    <dxf>
      <fill>
        <patternFill>
          <bgColor rgb="FF548235"/>
        </patternFill>
      </fill>
    </dxf>
    <dxf>
      <fill>
        <patternFill>
          <bgColor rgb="FF548235"/>
        </patternFill>
      </fill>
    </dxf>
    <dxf>
      <fill>
        <patternFill>
          <bgColor rgb="FF548235"/>
        </patternFill>
      </fill>
    </dxf>
    <dxf>
      <fill>
        <patternFill>
          <bgColor rgb="FF548235"/>
        </patternFill>
      </fill>
    </dxf>
    <dxf>
      <fill>
        <patternFill>
          <bgColor rgb="FF548235"/>
        </patternFill>
      </fill>
    </dxf>
    <dxf>
      <fill>
        <patternFill>
          <bgColor rgb="FF548235"/>
        </patternFill>
      </fill>
    </dxf>
    <dxf>
      <fill>
        <patternFill>
          <bgColor rgb="FF548235"/>
        </patternFill>
      </fill>
    </dxf>
    <dxf>
      <fill>
        <patternFill>
          <bgColor rgb="FF548235"/>
        </patternFill>
      </fill>
    </dxf>
    <dxf>
      <fill>
        <patternFill>
          <bgColor rgb="FFE2F0D9"/>
        </patternFill>
      </fill>
    </dxf>
    <dxf>
      <fill>
        <patternFill>
          <bgColor rgb="FFF4B183"/>
        </patternFill>
      </fill>
    </dxf>
    <dxf>
      <fill>
        <patternFill>
          <bgColor rgb="FFF4CCCC"/>
        </patternFill>
      </fill>
    </dxf>
    <dxf>
      <alignment horizontal="center" textRotation="0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4F81BD"/>
      <rgbColor rgb="FFAABAD7"/>
      <rgbColor rgb="FF878787"/>
      <rgbColor rgb="FF9999FF"/>
      <rgbColor rgb="FF9F423F"/>
      <rgbColor rgb="FFF3F8F2"/>
      <rgbColor rgb="FFDDEBF7"/>
      <rgbColor rgb="FF660066"/>
      <rgbColor rgb="FFCC7C3A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E2F0D9"/>
      <rgbColor rgb="FFFFFF99"/>
      <rgbColor rgb="FF99CCFF"/>
      <rgbColor rgb="FFF4B183"/>
      <rgbColor rgb="FFCC99FF"/>
      <rgbColor rgb="FFF4CCCC"/>
      <rgbColor rgb="FF416A9C"/>
      <rgbColor rgb="FF4BACC6"/>
      <rgbColor rgb="FF9BBB59"/>
      <rgbColor rgb="FFD6B656"/>
      <rgbColor rgb="FFF79646"/>
      <rgbColor rgb="FFFF6600"/>
      <rgbColor rgb="FF8064A2"/>
      <rgbColor rgb="FF809B49"/>
      <rgbColor rgb="FF003366"/>
      <rgbColor rgb="FF3E8EA4"/>
      <rgbColor rgb="FF003300"/>
      <rgbColor rgb="FF666666"/>
      <rgbColor rgb="FF993300"/>
      <rgbColor rgb="FFC0504D"/>
      <rgbColor rgb="FF6A5286"/>
      <rgbColor rgb="FF1F4E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Producción meta por lote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Resumen!$F$14</c:f>
              <c:strCache>
                <c:ptCount val="1"/>
                <c:pt idx="0">
                  <c:v>Producción meta (kg)</c:v>
                </c:pt>
              </c:strCache>
            </c:strRef>
          </c:tx>
          <c:spPr>
            <a:solidFill>
              <a:srgbClr val="4F81BD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F9F9F9"/>
                      </a:solidFill>
                    </a:ln>
                  </c:spPr>
                </c15:leaderLines>
              </c:ext>
            </c:extLst>
          </c:dLbls>
          <c:cat>
            <c:strRef>
              <c:f>Resumen!$B$15:$B$27</c:f>
              <c:strCache>
                <c:ptCount val="13"/>
                <c:pt idx="0">
                  <c:v>Urrao</c:v>
                </c:pt>
                <c:pt idx="1">
                  <c:v>Andes</c:v>
                </c:pt>
                <c:pt idx="2">
                  <c:v>Jerico</c:v>
                </c:pt>
                <c:pt idx="3">
                  <c:v>Montebello</c:v>
                </c:pt>
                <c:pt idx="4">
                  <c:v>Jardín</c:v>
                </c:pt>
                <c:pt idx="5">
                  <c:v>Venecia</c:v>
                </c:pt>
                <c:pt idx="6">
                  <c:v>Valparaíso</c:v>
                </c:pt>
                <c:pt idx="7">
                  <c:v>Concordia</c:v>
                </c:pt>
                <c:pt idx="8">
                  <c:v>Amagá</c:v>
                </c:pt>
                <c:pt idx="9">
                  <c:v>Titiribí</c:v>
                </c:pt>
                <c:pt idx="10">
                  <c:v>Támesis</c:v>
                </c:pt>
                <c:pt idx="11">
                  <c:v>Hispania</c:v>
                </c:pt>
                <c:pt idx="12">
                  <c:v>Santabarbara</c:v>
                </c:pt>
              </c:strCache>
            </c:strRef>
          </c:cat>
          <c:val>
            <c:numRef>
              <c:f>Resumen!$F$15:$F$27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6-4DE0-9458-7C18C8FEF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38736"/>
        <c:axId val="49599429"/>
      </c:barChart>
      <c:catAx>
        <c:axId val="1893873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Lote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49599429"/>
        <c:crosses val="autoZero"/>
        <c:auto val="1"/>
        <c:lblAlgn val="ctr"/>
        <c:lblOffset val="100"/>
        <c:noMultiLvlLbl val="0"/>
      </c:catAx>
      <c:valAx>
        <c:axId val="4959942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kg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1893873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Área planificada por lote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Resumen!$D$14</c:f>
              <c:strCache>
                <c:ptCount val="1"/>
                <c:pt idx="0">
                  <c:v>Área planificada (m²)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dPt>
            <c:idx val="0"/>
            <c:bubble3D val="0"/>
            <c:spPr>
              <a:solidFill>
                <a:srgbClr val="416A9C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1-BC8F-441A-B35C-DDAE62933206}"/>
              </c:ext>
            </c:extLst>
          </c:dPt>
          <c:dPt>
            <c:idx val="1"/>
            <c:bubble3D val="0"/>
            <c:spPr>
              <a:solidFill>
                <a:srgbClr val="9F423F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3-BC8F-441A-B35C-DDAE62933206}"/>
              </c:ext>
            </c:extLst>
          </c:dPt>
          <c:dPt>
            <c:idx val="2"/>
            <c:bubble3D val="0"/>
            <c:spPr>
              <a:solidFill>
                <a:srgbClr val="809B49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5-BC8F-441A-B35C-DDAE62933206}"/>
              </c:ext>
            </c:extLst>
          </c:dPt>
          <c:dPt>
            <c:idx val="3"/>
            <c:bubble3D val="0"/>
            <c:spPr>
              <a:solidFill>
                <a:srgbClr val="6A5286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7-BC8F-441A-B35C-DDAE62933206}"/>
              </c:ext>
            </c:extLst>
          </c:dPt>
          <c:dPt>
            <c:idx val="4"/>
            <c:bubble3D val="0"/>
            <c:spPr>
              <a:solidFill>
                <a:srgbClr val="3E8EA4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9-BC8F-441A-B35C-DDAE62933206}"/>
              </c:ext>
            </c:extLst>
          </c:dPt>
          <c:dPt>
            <c:idx val="5"/>
            <c:bubble3D val="0"/>
            <c:spPr>
              <a:solidFill>
                <a:srgbClr val="CC7C3A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B-BC8F-441A-B35C-DDAE62933206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D-BC8F-441A-B35C-DDAE62933206}"/>
              </c:ext>
            </c:extLst>
          </c:dPt>
          <c:dPt>
            <c:idx val="7"/>
            <c:bubble3D val="0"/>
            <c:spPr>
              <a:solidFill>
                <a:srgbClr val="C0504D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0F-BC8F-441A-B35C-DDAE62933206}"/>
              </c:ext>
            </c:extLst>
          </c:dPt>
          <c:dPt>
            <c:idx val="8"/>
            <c:bubble3D val="0"/>
            <c:spPr>
              <a:solidFill>
                <a:srgbClr val="9BBB59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11-BC8F-441A-B35C-DDAE62933206}"/>
              </c:ext>
            </c:extLst>
          </c:dPt>
          <c:dPt>
            <c:idx val="9"/>
            <c:bubble3D val="0"/>
            <c:spPr>
              <a:solidFill>
                <a:srgbClr val="8064A2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13-BC8F-441A-B35C-DDAE62933206}"/>
              </c:ext>
            </c:extLst>
          </c:dPt>
          <c:dPt>
            <c:idx val="10"/>
            <c:bubble3D val="0"/>
            <c:spPr>
              <a:solidFill>
                <a:srgbClr val="4BACC6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15-BC8F-441A-B35C-DDAE62933206}"/>
              </c:ext>
            </c:extLst>
          </c:dPt>
          <c:dPt>
            <c:idx val="11"/>
            <c:bubble3D val="0"/>
            <c:spPr>
              <a:solidFill>
                <a:srgbClr val="F79646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17-BC8F-441A-B35C-DDAE62933206}"/>
              </c:ext>
            </c:extLst>
          </c:dPt>
          <c:dPt>
            <c:idx val="12"/>
            <c:bubble3D val="0"/>
            <c:spPr>
              <a:solidFill>
                <a:srgbClr val="AABAD7"/>
              </a:solidFill>
              <a:ln w="12600">
                <a:noFill/>
              </a:ln>
            </c:spPr>
            <c:extLst>
              <c:ext xmlns:c16="http://schemas.microsoft.com/office/drawing/2014/chart" uri="{C3380CC4-5D6E-409C-BE32-E72D297353CC}">
                <c16:uniqueId val="{00000019-BC8F-441A-B35C-DDAE62933206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8F-441A-B35C-DDAE62933206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C8F-441A-B35C-DDAE62933206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C8F-441A-B35C-DDAE62933206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C8F-441A-B35C-DDAE62933206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C8F-441A-B35C-DDAE62933206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C8F-441A-B35C-DDAE62933206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C8F-441A-B35C-DDAE62933206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C8F-441A-B35C-DDAE62933206}"/>
                </c:ext>
              </c:extLst>
            </c:dLbl>
            <c:dLbl>
              <c:idx val="8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C8F-441A-B35C-DDAE62933206}"/>
                </c:ext>
              </c:extLst>
            </c:dLbl>
            <c:dLbl>
              <c:idx val="9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C8F-441A-B35C-DDAE62933206}"/>
                </c:ext>
              </c:extLst>
            </c:dLbl>
            <c:dLbl>
              <c:idx val="10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C8F-441A-B35C-DDAE62933206}"/>
                </c:ext>
              </c:extLst>
            </c:dLbl>
            <c:dLbl>
              <c:idx val="11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C8F-441A-B35C-DDAE62933206}"/>
                </c:ext>
              </c:extLst>
            </c:dLbl>
            <c:dLbl>
              <c:idx val="12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C8F-441A-B35C-DDAE629332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howBubbleSize val="1"/>
            <c:separator>;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Resumen!$B$15:$B$27</c:f>
              <c:strCache>
                <c:ptCount val="13"/>
                <c:pt idx="0">
                  <c:v>Urrao</c:v>
                </c:pt>
                <c:pt idx="1">
                  <c:v>Andes</c:v>
                </c:pt>
                <c:pt idx="2">
                  <c:v>Jerico</c:v>
                </c:pt>
                <c:pt idx="3">
                  <c:v>Montebello</c:v>
                </c:pt>
                <c:pt idx="4">
                  <c:v>Jardín</c:v>
                </c:pt>
                <c:pt idx="5">
                  <c:v>Venecia</c:v>
                </c:pt>
                <c:pt idx="6">
                  <c:v>Valparaíso</c:v>
                </c:pt>
                <c:pt idx="7">
                  <c:v>Concordia</c:v>
                </c:pt>
                <c:pt idx="8">
                  <c:v>Amagá</c:v>
                </c:pt>
                <c:pt idx="9">
                  <c:v>Titiribí</c:v>
                </c:pt>
                <c:pt idx="10">
                  <c:v>Támesis</c:v>
                </c:pt>
                <c:pt idx="11">
                  <c:v>Hispania</c:v>
                </c:pt>
                <c:pt idx="12">
                  <c:v>Santabarbara</c:v>
                </c:pt>
              </c:strCache>
            </c:strRef>
          </c:cat>
          <c:val>
            <c:numRef>
              <c:f>Resumen!$D$15:$D$27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C8F-441A-B35C-DDAE62933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4</xdr:col>
      <xdr:colOff>465840</xdr:colOff>
      <xdr:row>42</xdr:row>
      <xdr:rowOff>43200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29</xdr:row>
      <xdr:rowOff>0</xdr:rowOff>
    </xdr:from>
    <xdr:to>
      <xdr:col>10</xdr:col>
      <xdr:colOff>1062360</xdr:colOff>
      <xdr:row>42</xdr:row>
      <xdr:rowOff>43200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blPlanCultivos" displayName="tblPlanCultivos" ref="A4:X204" totalsRowShown="0">
  <autoFilter ref="A4:X204" xr:uid="{00000000-0009-0000-0100-000006000000}"/>
  <tableColumns count="24">
    <tableColumn id="1" xr3:uid="{00000000-0010-0000-0100-000001000000}" name="ID ciclo"/>
    <tableColumn id="2" xr3:uid="{00000000-0010-0000-0100-000002000000}" name="ID lote"/>
    <tableColumn id="3" xr3:uid="{00000000-0010-0000-0100-000003000000}" name="Nombre lote"/>
    <tableColumn id="4" xr3:uid="{00000000-0010-0000-0100-000004000000}" name="Cultivo"/>
    <tableColumn id="5" xr3:uid="{00000000-0010-0000-0100-000005000000}" name="Variedad"/>
    <tableColumn id="6" xr3:uid="{00000000-0010-0000-0100-000006000000}" name="Tipo instalación"/>
    <tableColumn id="7" xr3:uid="{00000000-0010-0000-0100-000007000000}" name="Fecha prevista inicio"/>
    <tableColumn id="8" xr3:uid="{00000000-0010-0000-0100-000008000000}" name="Fecha real inicio"/>
    <tableColumn id="9" xr3:uid="{00000000-0010-0000-0100-000009000000}" name="Fecha probable cosecha"/>
    <tableColumn id="10" xr3:uid="{00000000-0010-0000-0100-00000A000000}" name="Fecha real fin"/>
    <tableColumn id="11" xr3:uid="{00000000-0010-0000-0100-00000B000000}" name="Área planificada (m²)"/>
    <tableColumn id="12" xr3:uid="{00000000-0010-0000-0100-00000C000000}" name="Dist. surcos (m)"/>
    <tableColumn id="13" xr3:uid="{00000000-0010-0000-0100-00000D000000}" name="Dist. plantas (m)"/>
    <tableColumn id="14" xr3:uid="{00000000-0010-0000-0100-00000E000000}" name="Densidad (plantas/ha)"/>
    <tableColumn id="15" xr3:uid="{00000000-0010-0000-0100-00000F000000}" name="N.º plantas planificado"/>
    <tableColumn id="16" xr3:uid="{00000000-0010-0000-0100-000010000000}" name="Rendimiento meta (kg/m²)"/>
    <tableColumn id="17" xr3:uid="{00000000-0010-0000-0100-000011000000}" name="Producción meta (kg)"/>
    <tableColumn id="18" xr3:uid="{00000000-0010-0000-0100-000012000000}" name="Responsable"/>
    <tableColumn id="19" xr3:uid="{00000000-0010-0000-0100-000013000000}" name="Ficha / grupo"/>
    <tableColumn id="20" xr3:uid="{00000000-0010-0000-0100-000014000000}" name="Competencia / resultado de aprendizaje"/>
    <tableColumn id="21" xr3:uid="{00000000-0010-0000-0100-000015000000}" name="Estado ciclo"/>
    <tableColumn id="22" xr3:uid="{00000000-0010-0000-0100-000016000000}" name="% avance" dataDxfId="15"/>
    <tableColumn id="23" xr3:uid="{00000000-0010-0000-0100-000017000000}" name="Riesgos / restricciones"/>
    <tableColumn id="24" xr3:uid="{00000000-0010-0000-0100-000018000000}" name="Observaciones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blLotes" displayName="tblLotes" ref="A4:O54" totalsRowShown="0">
  <autoFilter ref="A4:O54" xr:uid="{00000000-0009-0000-0100-000004000000}"/>
  <tableColumns count="15">
    <tableColumn id="1" xr3:uid="{00000000-0010-0000-0000-000001000000}" name="ID lote"/>
    <tableColumn id="2" xr3:uid="{00000000-0010-0000-0000-000002000000}" name="Nombre"/>
    <tableColumn id="3" xr3:uid="{00000000-0010-0000-0000-000003000000}" name="Tipo ambiente"/>
    <tableColumn id="4" xr3:uid="{00000000-0010-0000-0000-000004000000}" name="Responsable"/>
    <tableColumn id="5" xr3:uid="{00000000-0010-0000-0000-000005000000}" name="Área total (m²)"/>
    <tableColumn id="6" xr3:uid="{00000000-0010-0000-0000-000006000000}" name="Área útil (m²)"/>
    <tableColumn id="7" xr3:uid="{00000000-0010-0000-0000-000007000000}" name="Cultivado"/>
    <tableColumn id="8" xr3:uid="{00000000-0010-0000-0000-000008000000}" name="Cultivo actual / referencia"/>
    <tableColumn id="9" xr3:uid="{00000000-0010-0000-0000-000009000000}" name="Estado"/>
    <tableColumn id="10" xr3:uid="{00000000-0010-0000-0000-00000A000000}" name="Disponibilidad de agua"/>
    <tableColumn id="11" xr3:uid="{00000000-0010-0000-0000-00000B000000}" name="Sistema de riego"/>
    <tableColumn id="12" xr3:uid="{00000000-0010-0000-0000-00000C000000}" name="Coordenadas / ubicación"/>
    <tableColumn id="13" xr3:uid="{00000000-0010-0000-0000-00000D000000}" name="Análisis de suelo"/>
    <tableColumn id="14" xr3:uid="{00000000-0010-0000-0000-00000E000000}" name="Mantenimiento requerido"/>
    <tableColumn id="15" xr3:uid="{00000000-0010-0000-0000-00000F000000}" name="Observaciones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blCronograma" displayName="tblCronograma" ref="A4:Z304" totalsRowShown="0">
  <autoFilter ref="A4:Z304" xr:uid="{00000000-0009-0000-0100-000002000000}"/>
  <tableColumns count="26">
    <tableColumn id="1" xr3:uid="{00000000-0010-0000-0200-000001000000}" name="ID actividad"/>
    <tableColumn id="2" xr3:uid="{00000000-0010-0000-0200-000002000000}" name="ID ciclo"/>
    <tableColumn id="3" xr3:uid="{00000000-0010-0000-0200-000003000000}" name="ID lote"/>
    <tableColumn id="4" xr3:uid="{00000000-0010-0000-0200-000004000000}" name="Cultivo"/>
    <tableColumn id="5" xr3:uid="{00000000-0010-0000-0200-000005000000}" name="Actividad"/>
    <tableColumn id="6" xr3:uid="{00000000-0010-0000-0200-000006000000}" name="Tipo"/>
    <tableColumn id="7" xr3:uid="{00000000-0010-0000-0200-000007000000}" name="Fecha inicio"/>
    <tableColumn id="8" xr3:uid="{00000000-0010-0000-0200-000008000000}" name="Fecha fin"/>
    <tableColumn id="9" xr3:uid="{00000000-0010-0000-0200-000009000000}" name="Duración (días)"/>
    <tableColumn id="10" xr3:uid="{00000000-0010-0000-0200-00000A000000}" name="Responsable"/>
    <tableColumn id="11" xr3:uid="{00000000-0010-0000-0200-00000B000000}" name="Ficha / grupo"/>
    <tableColumn id="12" xr3:uid="{00000000-0010-0000-0200-00000C000000}" name="Evidencia / producto"/>
    <tableColumn id="13" xr3:uid="{00000000-0010-0000-0200-00000D000000}" name="Estado"/>
    <tableColumn id="14" xr3:uid="{00000000-0010-0000-0200-00000E000000}" name="% avance"/>
    <tableColumn id="15" xr3:uid="{00000000-0010-0000-0200-00000F000000}" name="Ene"/>
    <tableColumn id="16" xr3:uid="{00000000-0010-0000-0200-000010000000}" name="Feb"/>
    <tableColumn id="17" xr3:uid="{00000000-0010-0000-0200-000011000000}" name="Mar"/>
    <tableColumn id="18" xr3:uid="{00000000-0010-0000-0200-000012000000}" name="Abr"/>
    <tableColumn id="19" xr3:uid="{00000000-0010-0000-0200-000013000000}" name="May"/>
    <tableColumn id="20" xr3:uid="{00000000-0010-0000-0200-000014000000}" name="Jun"/>
    <tableColumn id="21" xr3:uid="{00000000-0010-0000-0200-000015000000}" name="Jul"/>
    <tableColumn id="22" xr3:uid="{00000000-0010-0000-0200-000016000000}" name="Ago"/>
    <tableColumn id="23" xr3:uid="{00000000-0010-0000-0200-000017000000}" name="Sep"/>
    <tableColumn id="24" xr3:uid="{00000000-0010-0000-0200-000018000000}" name="Oct"/>
    <tableColumn id="25" xr3:uid="{00000000-0010-0000-0200-000019000000}" name="Nov"/>
    <tableColumn id="26" xr3:uid="{00000000-0010-0000-0200-00001A000000}" name="Dic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blInsumos" displayName="tblInsumos" ref="A4:P304" totalsRowShown="0">
  <autoFilter ref="A4:P304" xr:uid="{00000000-0009-0000-0100-000003000000}"/>
  <tableColumns count="16">
    <tableColumn id="1" xr3:uid="{00000000-0010-0000-0300-000001000000}" name="ID requerimiento"/>
    <tableColumn id="2" xr3:uid="{00000000-0010-0000-0300-000002000000}" name="ID ciclo"/>
    <tableColumn id="3" xr3:uid="{00000000-0010-0000-0300-000003000000}" name="ID lote"/>
    <tableColumn id="4" xr3:uid="{00000000-0010-0000-0300-000004000000}" name="Cultivo"/>
    <tableColumn id="5" xr3:uid="{00000000-0010-0000-0300-000005000000}" name="Tipo insumo"/>
    <tableColumn id="6" xr3:uid="{00000000-0010-0000-0300-000006000000}" name="Insumo / material"/>
    <tableColumn id="7" xr3:uid="{00000000-0010-0000-0300-000007000000}" name="Especificación"/>
    <tableColumn id="8" xr3:uid="{00000000-0010-0000-0300-000008000000}" name="Unidad"/>
    <tableColumn id="9" xr3:uid="{00000000-0010-0000-0300-000009000000}" name="Cantidad planificada"/>
    <tableColumn id="10" xr3:uid="{00000000-0010-0000-0300-00000A000000}" name="Valor unitario"/>
    <tableColumn id="11" xr3:uid="{00000000-0010-0000-0300-00000B000000}" name="Costo total"/>
    <tableColumn id="12" xr3:uid="{00000000-0010-0000-0300-00000C000000}" name="Fecha requerida"/>
    <tableColumn id="13" xr3:uid="{00000000-0010-0000-0300-00000D000000}" name="Existencia actual"/>
    <tableColumn id="14" xr3:uid="{00000000-0010-0000-0300-00000E000000}" name="Cantidad por comprar"/>
    <tableColumn id="15" xr3:uid="{00000000-0010-0000-0300-00000F000000}" name="Responsable gestión"/>
    <tableColumn id="16" xr3:uid="{00000000-0010-0000-0300-000010000000}" name="Observaciones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blBPA" displayName="tblBPA" ref="A4:U504" totalsRowShown="0">
  <autoFilter ref="A4:U504" xr:uid="{00000000-0009-0000-0100-000001000000}"/>
  <tableColumns count="21">
    <tableColumn id="1" xr3:uid="{00000000-0010-0000-0400-000001000000}" name="ID registro"/>
    <tableColumn id="2" xr3:uid="{00000000-0010-0000-0400-000002000000}" name="Fecha"/>
    <tableColumn id="3" xr3:uid="{00000000-0010-0000-0400-000003000000}" name="ID ciclo"/>
    <tableColumn id="4" xr3:uid="{00000000-0010-0000-0400-000004000000}" name="ID lote"/>
    <tableColumn id="5" xr3:uid="{00000000-0010-0000-0400-000005000000}" name="Cultivo"/>
    <tableColumn id="6" xr3:uid="{00000000-0010-0000-0400-000006000000}" name="Estado fenológico"/>
    <tableColumn id="7" xr3:uid="{00000000-0010-0000-0400-000007000000}" name="Tipo actividad"/>
    <tableColumn id="8" xr3:uid="{00000000-0010-0000-0400-000008000000}" name="Plaga/patógeno/objetivo"/>
    <tableColumn id="9" xr3:uid="{00000000-0010-0000-0400-000009000000}" name="Producto o insumo"/>
    <tableColumn id="10" xr3:uid="{00000000-0010-0000-0400-00000A000000}" name="Lote producto"/>
    <tableColumn id="11" xr3:uid="{00000000-0010-0000-0400-00000B000000}" name="Dosis"/>
    <tableColumn id="12" xr3:uid="{00000000-0010-0000-0400-00000C000000}" name="Unidad dosis"/>
    <tableColumn id="13" xr3:uid="{00000000-0010-0000-0400-00000D000000}" name="Volumen aplicado"/>
    <tableColumn id="14" xr3:uid="{00000000-0010-0000-0400-00000E000000}" name="Equipo"/>
    <tableColumn id="15" xr3:uid="{00000000-0010-0000-0400-00000F000000}" name="Calibración / boquilla"/>
    <tableColumn id="16" xr3:uid="{00000000-0010-0000-0400-000010000000}" name="Método o vía"/>
    <tableColumn id="17" xr3:uid="{00000000-0010-0000-0400-000011000000}" name="Operario"/>
    <tableColumn id="18" xr3:uid="{00000000-0010-0000-0400-000012000000}" name="Responsable"/>
    <tableColumn id="19" xr3:uid="{00000000-0010-0000-0400-000013000000}" name="Periodo de carencia / reingreso"/>
    <tableColumn id="20" xr3:uid="{00000000-0010-0000-0400-000014000000}" name="Resultado / observación"/>
    <tableColumn id="21" xr3:uid="{00000000-0010-0000-0400-000015000000}" name="Evidencia / enlace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blProduccion" displayName="tblProduccion" ref="A4:R304" totalsRowShown="0">
  <autoFilter ref="A4:R304" xr:uid="{00000000-0009-0000-0100-000007000000}"/>
  <tableColumns count="18">
    <tableColumn id="1" xr3:uid="{00000000-0010-0000-0500-000001000000}" name="ID cosecha"/>
    <tableColumn id="2" xr3:uid="{00000000-0010-0000-0500-000002000000}" name="Fecha"/>
    <tableColumn id="3" xr3:uid="{00000000-0010-0000-0500-000003000000}" name="ID ciclo"/>
    <tableColumn id="4" xr3:uid="{00000000-0010-0000-0500-000004000000}" name="ID lote"/>
    <tableColumn id="5" xr3:uid="{00000000-0010-0000-0500-000005000000}" name="Cultivo"/>
    <tableColumn id="6" xr3:uid="{00000000-0010-0000-0500-000006000000}" name="Cantidad bruta (kg)"/>
    <tableColumn id="7" xr3:uid="{00000000-0010-0000-0500-000007000000}" name="Descarte (kg)"/>
    <tableColumn id="8" xr3:uid="{00000000-0010-0000-0500-000008000000}" name="Cantidad neta (kg)"/>
    <tableColumn id="9" xr3:uid="{00000000-0010-0000-0500-000009000000}" name="Calidad / categoría"/>
    <tableColumn id="10" xr3:uid="{00000000-0010-0000-0500-00000A000000}" name="Destino"/>
    <tableColumn id="11" xr3:uid="{00000000-0010-0000-0500-00000B000000}" name="Precio unitario"/>
    <tableColumn id="12" xr3:uid="{00000000-0010-0000-0500-00000C000000}" name="Ingreso estimado"/>
    <tableColumn id="13" xr3:uid="{00000000-0010-0000-0500-00000D000000}" name="Costo acumulado ciclo"/>
    <tableColumn id="14" xr3:uid="{00000000-0010-0000-0500-00000E000000}" name="Margen estimado"/>
    <tableColumn id="15" xr3:uid="{00000000-0010-0000-0500-00000F000000}" name="Responsable"/>
    <tableColumn id="16" xr3:uid="{00000000-0010-0000-0500-000010000000}" name="Acta / soporte"/>
    <tableColumn id="17" xr3:uid="{00000000-0010-0000-0500-000011000000}" name="Observaciones"/>
    <tableColumn id="18" xr3:uid="{00000000-0010-0000-0500-000012000000}" name="Lote poscosecha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blMantenimiento" displayName="tblMantenimiento" ref="A4:N204" totalsRowShown="0">
  <autoFilter ref="A4:N204" xr:uid="{00000000-0009-0000-0100-000005000000}"/>
  <tableColumns count="14">
    <tableColumn id="1" xr3:uid="{00000000-0010-0000-0600-000001000000}" name="ID"/>
    <tableColumn id="2" xr3:uid="{00000000-0010-0000-0600-000002000000}" name="Ambiente / equipo"/>
    <tableColumn id="3" xr3:uid="{00000000-0010-0000-0600-000003000000}" name="ID lote"/>
    <tableColumn id="4" xr3:uid="{00000000-0010-0000-0600-000004000000}" name="Tipo"/>
    <tableColumn id="5" xr3:uid="{00000000-0010-0000-0600-000005000000}" name="Actividad requerida"/>
    <tableColumn id="6" xr3:uid="{00000000-0010-0000-0600-000006000000}" name="Prioridad"/>
    <tableColumn id="7" xr3:uid="{00000000-0010-0000-0600-000007000000}" name="Fecha prevista"/>
    <tableColumn id="8" xr3:uid="{00000000-0010-0000-0600-000008000000}" name="Fecha ejecutada"/>
    <tableColumn id="9" xr3:uid="{00000000-0010-0000-0600-000009000000}" name="Responsable"/>
    <tableColumn id="10" xr3:uid="{00000000-0010-0000-0600-00000A000000}" name="Costo estimado"/>
    <tableColumn id="11" xr3:uid="{00000000-0010-0000-0600-00000B000000}" name="Estado"/>
    <tableColumn id="12" xr3:uid="{00000000-0010-0000-0600-00000C000000}" name="Riesgo si no se atiende"/>
    <tableColumn id="13" xr3:uid="{00000000-0010-0000-0600-00000D000000}" name="Evidencia"/>
    <tableColumn id="14" xr3:uid="{00000000-0010-0000-0600-00000E000000}" name="Observaciones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blResumenLotes" displayName="tblResumenLotes" ref="A14:K27" totalsRowShown="0">
  <autoFilter ref="A14:K27" xr:uid="{00000000-0009-0000-0100-000008000000}"/>
  <tableColumns count="11">
    <tableColumn id="1" xr3:uid="{00000000-0010-0000-0700-000001000000}" name="ID lote"/>
    <tableColumn id="2" xr3:uid="{00000000-0010-0000-0700-000002000000}" name="Nombre lote"/>
    <tableColumn id="3" xr3:uid="{00000000-0010-0000-0700-000003000000}" name="Área total (m²)"/>
    <tableColumn id="4" xr3:uid="{00000000-0010-0000-0700-000004000000}" name="Área planificada (m²)"/>
    <tableColumn id="5" xr3:uid="{00000000-0010-0000-0700-000005000000}" name="N.º ciclos"/>
    <tableColumn id="6" xr3:uid="{00000000-0010-0000-0700-000006000000}" name="Producción meta (kg)"/>
    <tableColumn id="7" xr3:uid="{00000000-0010-0000-0700-000007000000}" name="Producción neta (kg)"/>
    <tableColumn id="8" xr3:uid="{00000000-0010-0000-0700-000008000000}" name="Costo planificado"/>
    <tableColumn id="9" xr3:uid="{00000000-0010-0000-0700-000009000000}" name="Ingreso estimado"/>
    <tableColumn id="10" xr3:uid="{00000000-0010-0000-0700-00000A000000}" name="Margen estimado"/>
    <tableColumn id="11" xr3:uid="{00000000-0010-0000-0700-00000B000000}" name="Avance promedi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zoomScaleNormal="100" workbookViewId="0">
      <selection sqref="A1:H1"/>
    </sheetView>
  </sheetViews>
  <sheetFormatPr baseColWidth="10" defaultColWidth="8.6640625" defaultRowHeight="14.4" x14ac:dyDescent="0.3"/>
  <cols>
    <col min="1" max="1" width="18" customWidth="1"/>
    <col min="2" max="2" width="22" customWidth="1"/>
    <col min="3" max="8" width="15" customWidth="1"/>
  </cols>
  <sheetData>
    <row r="1" spans="1:8" ht="27.75" customHeight="1" x14ac:dyDescent="0.3">
      <c r="A1" s="32" t="s">
        <v>0</v>
      </c>
      <c r="B1" s="32"/>
      <c r="C1" s="32"/>
      <c r="D1" s="32"/>
      <c r="E1" s="32"/>
      <c r="F1" s="32"/>
      <c r="G1" s="32"/>
      <c r="H1" s="32"/>
    </row>
    <row r="2" spans="1:8" ht="30" customHeight="1" x14ac:dyDescent="0.3">
      <c r="A2" s="33" t="s">
        <v>1</v>
      </c>
      <c r="B2" s="33"/>
      <c r="C2" s="33"/>
      <c r="D2" s="33"/>
      <c r="E2" s="33"/>
      <c r="F2" s="33"/>
      <c r="G2" s="33"/>
      <c r="H2" s="33"/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ht="23.85" customHeight="1" x14ac:dyDescent="0.3">
      <c r="A4" s="1" t="s">
        <v>2</v>
      </c>
      <c r="B4" s="34" t="s">
        <v>3</v>
      </c>
      <c r="C4" s="34"/>
      <c r="D4" s="34"/>
      <c r="E4" s="34"/>
      <c r="F4" s="34"/>
      <c r="G4" s="34"/>
      <c r="H4" s="34"/>
    </row>
    <row r="5" spans="1:8" x14ac:dyDescent="0.3">
      <c r="A5" s="2"/>
      <c r="B5" s="2"/>
      <c r="C5" s="2"/>
      <c r="D5" s="2"/>
      <c r="E5" s="2"/>
      <c r="F5" s="2"/>
      <c r="G5" s="2"/>
      <c r="H5" s="2"/>
    </row>
    <row r="6" spans="1:8" ht="27.6" x14ac:dyDescent="0.3">
      <c r="A6" s="1" t="s">
        <v>4</v>
      </c>
      <c r="B6" s="2"/>
      <c r="C6" s="2"/>
      <c r="D6" s="2"/>
      <c r="E6" s="2"/>
      <c r="F6" s="2"/>
      <c r="G6" s="2"/>
      <c r="H6" s="2"/>
    </row>
    <row r="7" spans="1:8" ht="15" customHeight="1" x14ac:dyDescent="0.3">
      <c r="A7" s="3" t="s">
        <v>5</v>
      </c>
      <c r="B7" s="34" t="s">
        <v>6</v>
      </c>
      <c r="C7" s="34"/>
      <c r="D7" s="34"/>
      <c r="E7" s="34"/>
      <c r="F7" s="34"/>
      <c r="G7" s="34"/>
      <c r="H7" s="34"/>
    </row>
    <row r="8" spans="1:8" ht="15" customHeight="1" x14ac:dyDescent="0.3">
      <c r="A8" s="3" t="s">
        <v>7</v>
      </c>
      <c r="B8" s="34" t="s">
        <v>8</v>
      </c>
      <c r="C8" s="34"/>
      <c r="D8" s="34"/>
      <c r="E8" s="34"/>
      <c r="F8" s="34"/>
      <c r="G8" s="34"/>
      <c r="H8" s="34"/>
    </row>
    <row r="9" spans="1:8" ht="15" customHeight="1" x14ac:dyDescent="0.3">
      <c r="A9" s="3" t="s">
        <v>9</v>
      </c>
      <c r="B9" s="34" t="s">
        <v>10</v>
      </c>
      <c r="C9" s="34"/>
      <c r="D9" s="34"/>
      <c r="E9" s="34"/>
      <c r="F9" s="34"/>
      <c r="G9" s="34"/>
      <c r="H9" s="34"/>
    </row>
    <row r="10" spans="1:8" ht="15" customHeight="1" x14ac:dyDescent="0.3">
      <c r="A10" s="3" t="s">
        <v>11</v>
      </c>
      <c r="B10" s="34" t="s">
        <v>12</v>
      </c>
      <c r="C10" s="34"/>
      <c r="D10" s="34"/>
      <c r="E10" s="34"/>
      <c r="F10" s="34"/>
      <c r="G10" s="34"/>
      <c r="H10" s="34"/>
    </row>
    <row r="11" spans="1:8" ht="15" customHeight="1" x14ac:dyDescent="0.3">
      <c r="A11" s="3" t="s">
        <v>13</v>
      </c>
      <c r="B11" s="34" t="s">
        <v>14</v>
      </c>
      <c r="C11" s="34"/>
      <c r="D11" s="34"/>
      <c r="E11" s="34"/>
      <c r="F11" s="34"/>
      <c r="G11" s="34"/>
      <c r="H11" s="34"/>
    </row>
    <row r="12" spans="1:8" ht="15" customHeight="1" x14ac:dyDescent="0.3">
      <c r="A12" s="3" t="s">
        <v>15</v>
      </c>
      <c r="B12" s="34" t="s">
        <v>16</v>
      </c>
      <c r="C12" s="34"/>
      <c r="D12" s="34"/>
      <c r="E12" s="34"/>
      <c r="F12" s="34"/>
      <c r="G12" s="34"/>
      <c r="H12" s="34"/>
    </row>
    <row r="13" spans="1:8" x14ac:dyDescent="0.3">
      <c r="A13" s="2"/>
      <c r="B13" s="2"/>
      <c r="C13" s="2"/>
      <c r="D13" s="2"/>
      <c r="E13" s="2"/>
      <c r="F13" s="2"/>
      <c r="G13" s="2"/>
      <c r="H13" s="2"/>
    </row>
    <row r="14" spans="1:8" x14ac:dyDescent="0.3">
      <c r="A14" s="2"/>
      <c r="B14" s="2"/>
      <c r="C14" s="2"/>
      <c r="D14" s="2"/>
      <c r="E14" s="2"/>
      <c r="F14" s="2"/>
      <c r="G14" s="2"/>
      <c r="H14" s="2"/>
    </row>
    <row r="15" spans="1:8" x14ac:dyDescent="0.3">
      <c r="A15" s="1" t="s">
        <v>17</v>
      </c>
      <c r="B15" s="2"/>
      <c r="C15" s="2"/>
      <c r="D15" s="2"/>
      <c r="E15" s="2"/>
      <c r="F15" s="2"/>
      <c r="G15" s="2"/>
      <c r="H15" s="2"/>
    </row>
    <row r="16" spans="1:8" ht="15" customHeight="1" x14ac:dyDescent="0.3">
      <c r="A16" s="4" t="s">
        <v>18</v>
      </c>
      <c r="B16" s="35" t="s">
        <v>19</v>
      </c>
      <c r="C16" s="35"/>
      <c r="D16" s="35"/>
      <c r="E16" s="35"/>
      <c r="F16" s="2"/>
      <c r="G16" s="2"/>
      <c r="H16" s="2"/>
    </row>
    <row r="17" spans="1:8" ht="15" customHeight="1" x14ac:dyDescent="0.3">
      <c r="A17" s="5" t="s">
        <v>20</v>
      </c>
      <c r="B17" s="35" t="s">
        <v>21</v>
      </c>
      <c r="C17" s="35"/>
      <c r="D17" s="35"/>
      <c r="E17" s="35"/>
      <c r="F17" s="2"/>
      <c r="G17" s="2"/>
      <c r="H17" s="2"/>
    </row>
    <row r="18" spans="1:8" ht="15" customHeight="1" x14ac:dyDescent="0.3">
      <c r="A18" s="6" t="s">
        <v>22</v>
      </c>
      <c r="B18" s="35" t="s">
        <v>23</v>
      </c>
      <c r="C18" s="35"/>
      <c r="D18" s="35"/>
      <c r="E18" s="35"/>
      <c r="F18" s="2"/>
      <c r="G18" s="2"/>
      <c r="H18" s="2"/>
    </row>
    <row r="19" spans="1:8" ht="15" customHeight="1" x14ac:dyDescent="0.3">
      <c r="A19" s="7" t="s">
        <v>24</v>
      </c>
      <c r="B19" s="35" t="s">
        <v>25</v>
      </c>
      <c r="C19" s="35"/>
      <c r="D19" s="35"/>
      <c r="E19" s="35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  <c r="H20" s="2"/>
    </row>
    <row r="21" spans="1:8" x14ac:dyDescent="0.3">
      <c r="A21" s="2"/>
      <c r="B21" s="2"/>
      <c r="C21" s="2"/>
      <c r="D21" s="2"/>
      <c r="E21" s="2"/>
      <c r="F21" s="2"/>
      <c r="G21" s="2"/>
      <c r="H21" s="2"/>
    </row>
    <row r="22" spans="1:8" ht="26.85" customHeight="1" x14ac:dyDescent="0.3">
      <c r="A22" s="1" t="s">
        <v>26</v>
      </c>
      <c r="B22" s="35" t="s">
        <v>27</v>
      </c>
      <c r="C22" s="35"/>
      <c r="D22" s="35"/>
      <c r="E22" s="35"/>
      <c r="F22" s="35"/>
      <c r="G22" s="35"/>
      <c r="H22" s="35"/>
    </row>
    <row r="23" spans="1:8" x14ac:dyDescent="0.3">
      <c r="A23" s="2"/>
      <c r="B23" s="35"/>
      <c r="C23" s="35"/>
      <c r="D23" s="35"/>
      <c r="E23" s="35"/>
      <c r="F23" s="35"/>
      <c r="G23" s="35"/>
      <c r="H23" s="35"/>
    </row>
    <row r="24" spans="1:8" x14ac:dyDescent="0.3">
      <c r="A24" s="2"/>
      <c r="B24" s="35"/>
      <c r="C24" s="35"/>
      <c r="D24" s="35"/>
      <c r="E24" s="35"/>
      <c r="F24" s="35"/>
      <c r="G24" s="35"/>
      <c r="H24" s="35"/>
    </row>
  </sheetData>
  <mergeCells count="14">
    <mergeCell ref="B17:E17"/>
    <mergeCell ref="B18:E18"/>
    <mergeCell ref="B19:E19"/>
    <mergeCell ref="B22:H24"/>
    <mergeCell ref="B9:H9"/>
    <mergeCell ref="B10:H10"/>
    <mergeCell ref="B11:H11"/>
    <mergeCell ref="B12:H12"/>
    <mergeCell ref="B16:E16"/>
    <mergeCell ref="A1:H1"/>
    <mergeCell ref="A2:H2"/>
    <mergeCell ref="B4:H4"/>
    <mergeCell ref="B7:H7"/>
    <mergeCell ref="B8:H8"/>
  </mergeCells>
  <pageMargins left="0.25" right="0.25" top="1" bottom="1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205"/>
  <sheetViews>
    <sheetView showGridLines="0" zoomScaleNormal="100" workbookViewId="0">
      <pane ySplit="3" topLeftCell="A4" activePane="bottomLeft" state="frozen"/>
      <selection pane="bottomLeft" activeCell="T14" sqref="T14"/>
    </sheetView>
  </sheetViews>
  <sheetFormatPr baseColWidth="10" defaultColWidth="8.6640625" defaultRowHeight="14.4" x14ac:dyDescent="0.3"/>
  <cols>
    <col min="1" max="1" width="11" customWidth="1"/>
    <col min="2" max="2" width="10" customWidth="1"/>
    <col min="3" max="4" width="18" customWidth="1"/>
    <col min="5" max="5" width="16" customWidth="1"/>
    <col min="6" max="6" width="18" customWidth="1"/>
    <col min="7" max="10" width="16" customWidth="1"/>
    <col min="11" max="11" width="18" customWidth="1"/>
    <col min="12" max="13" width="15" customWidth="1"/>
    <col min="14" max="17" width="18" customWidth="1"/>
    <col min="18" max="18" width="22" customWidth="1"/>
    <col min="19" max="19" width="16" customWidth="1"/>
    <col min="20" max="20" width="30" customWidth="1"/>
    <col min="21" max="21" width="18" customWidth="1"/>
    <col min="22" max="22" width="12" customWidth="1"/>
    <col min="23" max="23" width="25" customWidth="1"/>
    <col min="24" max="24" width="30" customWidth="1"/>
  </cols>
  <sheetData>
    <row r="1" spans="1:24" ht="27.75" customHeight="1" x14ac:dyDescent="0.3">
      <c r="A1" s="32" t="s">
        <v>139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ht="30" customHeight="1" x14ac:dyDescent="0.3">
      <c r="A2" s="33" t="s">
        <v>140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1.5" customHeight="1" x14ac:dyDescent="0.3">
      <c r="A4" s="1" t="s">
        <v>141</v>
      </c>
      <c r="B4" s="1" t="s">
        <v>107</v>
      </c>
      <c r="C4" s="1" t="s">
        <v>142</v>
      </c>
      <c r="D4" s="1" t="s">
        <v>143</v>
      </c>
      <c r="E4" s="1" t="s">
        <v>144</v>
      </c>
      <c r="F4" s="1" t="s">
        <v>145</v>
      </c>
      <c r="G4" s="1" t="s">
        <v>146</v>
      </c>
      <c r="H4" s="1" t="s">
        <v>147</v>
      </c>
      <c r="I4" s="1" t="s">
        <v>148</v>
      </c>
      <c r="J4" s="1" t="s">
        <v>149</v>
      </c>
      <c r="K4" s="1" t="s">
        <v>150</v>
      </c>
      <c r="L4" s="1" t="s">
        <v>151</v>
      </c>
      <c r="M4" s="1" t="s">
        <v>152</v>
      </c>
      <c r="N4" s="1" t="s">
        <v>153</v>
      </c>
      <c r="O4" s="1" t="s">
        <v>154</v>
      </c>
      <c r="P4" s="1" t="s">
        <v>155</v>
      </c>
      <c r="Q4" s="1" t="s">
        <v>156</v>
      </c>
      <c r="R4" s="1" t="s">
        <v>37</v>
      </c>
      <c r="S4" s="1" t="s">
        <v>157</v>
      </c>
      <c r="T4" s="1" t="s">
        <v>158</v>
      </c>
      <c r="U4" s="1" t="s">
        <v>32</v>
      </c>
      <c r="V4" s="1" t="s">
        <v>159</v>
      </c>
      <c r="W4" s="1" t="s">
        <v>160</v>
      </c>
      <c r="X4" s="1" t="s">
        <v>119</v>
      </c>
    </row>
    <row r="5" spans="1:24" x14ac:dyDescent="0.3">
      <c r="A5" s="21" t="s">
        <v>161</v>
      </c>
      <c r="B5" s="22"/>
      <c r="C5" s="23" t="str">
        <f>IFERROR(VLOOKUP(B5,Lotes!$A$5:$O$54,2,FALSE()),"")</f>
        <v/>
      </c>
      <c r="D5" s="22"/>
      <c r="E5" s="22"/>
      <c r="F5" s="22"/>
      <c r="G5" s="24"/>
      <c r="H5" s="24"/>
      <c r="I5" s="24"/>
      <c r="J5" s="24"/>
      <c r="K5" s="22"/>
      <c r="L5" s="22"/>
      <c r="M5" s="22"/>
      <c r="N5" s="22"/>
      <c r="O5" s="22"/>
      <c r="P5" s="22"/>
      <c r="Q5" s="23" t="str">
        <f t="shared" ref="Q5:Q36" si="0">IF(OR(K5="",P5=""),"",K5*P5)</f>
        <v/>
      </c>
      <c r="R5" s="22"/>
      <c r="S5" s="22"/>
      <c r="T5" s="22"/>
      <c r="U5" s="22"/>
      <c r="V5" s="25">
        <v>0</v>
      </c>
      <c r="W5" s="22"/>
      <c r="X5" s="22"/>
    </row>
    <row r="6" spans="1:24" x14ac:dyDescent="0.3">
      <c r="A6" s="21" t="s">
        <v>162</v>
      </c>
      <c r="B6" s="22"/>
      <c r="C6" s="23" t="str">
        <f>IFERROR(VLOOKUP(B6,Lotes!$A$5:$O$54,2,FALSE()),"")</f>
        <v/>
      </c>
      <c r="D6" s="22"/>
      <c r="E6" s="22"/>
      <c r="F6" s="22"/>
      <c r="G6" s="24"/>
      <c r="H6" s="24"/>
      <c r="I6" s="24"/>
      <c r="J6" s="24"/>
      <c r="K6" s="22"/>
      <c r="L6" s="22"/>
      <c r="M6" s="22"/>
      <c r="N6" s="22"/>
      <c r="O6" s="22"/>
      <c r="P6" s="22"/>
      <c r="Q6" s="23" t="str">
        <f t="shared" si="0"/>
        <v/>
      </c>
      <c r="R6" s="22"/>
      <c r="S6" s="22"/>
      <c r="T6" s="22"/>
      <c r="U6" s="22"/>
      <c r="V6" s="25">
        <v>0</v>
      </c>
      <c r="W6" s="22"/>
      <c r="X6" s="22"/>
    </row>
    <row r="7" spans="1:24" x14ac:dyDescent="0.3">
      <c r="A7" s="21" t="s">
        <v>163</v>
      </c>
      <c r="B7" s="22"/>
      <c r="C7" s="23" t="str">
        <f>IFERROR(VLOOKUP(B7,Lotes!$A$5:$O$54,2,FALSE()),"")</f>
        <v/>
      </c>
      <c r="D7" s="22"/>
      <c r="E7" s="22"/>
      <c r="F7" s="22"/>
      <c r="G7" s="24"/>
      <c r="H7" s="24"/>
      <c r="I7" s="24"/>
      <c r="J7" s="24"/>
      <c r="K7" s="22"/>
      <c r="L7" s="22"/>
      <c r="M7" s="22"/>
      <c r="N7" s="22"/>
      <c r="O7" s="22"/>
      <c r="P7" s="22"/>
      <c r="Q7" s="23" t="str">
        <f t="shared" si="0"/>
        <v/>
      </c>
      <c r="R7" s="22"/>
      <c r="S7" s="22"/>
      <c r="T7" s="22"/>
      <c r="U7" s="22"/>
      <c r="V7" s="25">
        <v>0</v>
      </c>
      <c r="W7" s="22"/>
      <c r="X7" s="22"/>
    </row>
    <row r="8" spans="1:24" x14ac:dyDescent="0.3">
      <c r="A8" s="21" t="s">
        <v>164</v>
      </c>
      <c r="B8" s="22"/>
      <c r="C8" s="23" t="str">
        <f>IFERROR(VLOOKUP(B8,Lotes!$A$5:$O$54,2,FALSE()),"")</f>
        <v/>
      </c>
      <c r="D8" s="22"/>
      <c r="E8" s="22"/>
      <c r="F8" s="22"/>
      <c r="G8" s="24"/>
      <c r="H8" s="24"/>
      <c r="I8" s="24"/>
      <c r="J8" s="24"/>
      <c r="K8" s="22"/>
      <c r="L8" s="22"/>
      <c r="M8" s="22"/>
      <c r="N8" s="22"/>
      <c r="O8" s="22"/>
      <c r="P8" s="22"/>
      <c r="Q8" s="23" t="str">
        <f t="shared" si="0"/>
        <v/>
      </c>
      <c r="R8" s="22"/>
      <c r="S8" s="22"/>
      <c r="T8" s="22"/>
      <c r="U8" s="22"/>
      <c r="V8" s="25">
        <v>0</v>
      </c>
      <c r="W8" s="22"/>
      <c r="X8" s="22"/>
    </row>
    <row r="9" spans="1:24" ht="15" thickBot="1" x14ac:dyDescent="0.35">
      <c r="A9" s="64" t="s">
        <v>165</v>
      </c>
      <c r="B9" s="50"/>
      <c r="C9" s="51" t="str">
        <f>IFERROR(VLOOKUP(B9,Lotes!$A$5:$O$54,2,FALSE()),"")</f>
        <v/>
      </c>
      <c r="D9" s="50"/>
      <c r="E9" s="50"/>
      <c r="F9" s="50"/>
      <c r="G9" s="52"/>
      <c r="H9" s="52"/>
      <c r="I9" s="52"/>
      <c r="J9" s="52"/>
      <c r="K9" s="50"/>
      <c r="L9" s="50"/>
      <c r="M9" s="50"/>
      <c r="N9" s="50"/>
      <c r="O9" s="50"/>
      <c r="P9" s="50"/>
      <c r="Q9" s="51" t="str">
        <f t="shared" si="0"/>
        <v/>
      </c>
      <c r="R9" s="50"/>
      <c r="S9" s="50"/>
      <c r="T9" s="50"/>
      <c r="U9" s="50"/>
      <c r="V9" s="53">
        <v>0</v>
      </c>
      <c r="W9" s="50"/>
      <c r="X9" s="50"/>
    </row>
    <row r="10" spans="1:24" ht="42" thickBot="1" x14ac:dyDescent="0.35">
      <c r="A10" s="66" t="s">
        <v>166</v>
      </c>
      <c r="B10" s="58">
        <v>6</v>
      </c>
      <c r="C10" s="59" t="str">
        <f>IFERROR(VLOOKUP(B10,Lotes!$A$5:$O$54,2,FALSE()),"")</f>
        <v>Venecia</v>
      </c>
      <c r="D10" s="60" t="s">
        <v>2046</v>
      </c>
      <c r="E10" s="60" t="s">
        <v>2047</v>
      </c>
      <c r="F10" s="60" t="s">
        <v>2048</v>
      </c>
      <c r="G10" s="61">
        <v>46184</v>
      </c>
      <c r="H10" s="61">
        <v>46199</v>
      </c>
      <c r="I10" s="61">
        <v>46334</v>
      </c>
      <c r="J10" s="61">
        <v>46342</v>
      </c>
      <c r="K10" s="60">
        <v>400</v>
      </c>
      <c r="L10" s="60">
        <v>0.25</v>
      </c>
      <c r="M10" s="60">
        <v>0.2</v>
      </c>
      <c r="N10" s="62">
        <v>200000</v>
      </c>
      <c r="O10" s="60">
        <v>8000</v>
      </c>
      <c r="P10" s="60">
        <v>0.3</v>
      </c>
      <c r="Q10" s="59">
        <f t="shared" si="0"/>
        <v>120</v>
      </c>
      <c r="R10" s="60" t="s">
        <v>61</v>
      </c>
      <c r="S10" s="60">
        <v>3362792</v>
      </c>
      <c r="T10" s="60" t="s">
        <v>2055</v>
      </c>
      <c r="U10" s="60" t="s">
        <v>56</v>
      </c>
      <c r="V10" s="63">
        <v>0.5</v>
      </c>
      <c r="W10" s="60" t="s">
        <v>2056</v>
      </c>
      <c r="X10" s="76" t="s">
        <v>2083</v>
      </c>
    </row>
    <row r="11" spans="1:24" x14ac:dyDescent="0.3">
      <c r="A11" s="65" t="s">
        <v>167</v>
      </c>
      <c r="B11" s="54"/>
      <c r="C11" s="55" t="str">
        <f>IFERROR(VLOOKUP(B11,Lotes!$A$5:$O$54,2,FALSE()),"")</f>
        <v/>
      </c>
      <c r="D11" s="54"/>
      <c r="E11" s="54"/>
      <c r="F11" s="54"/>
      <c r="G11" s="56"/>
      <c r="H11" s="56"/>
      <c r="I11" s="56"/>
      <c r="J11" s="56"/>
      <c r="K11" s="54"/>
      <c r="L11" s="54"/>
      <c r="M11" s="54"/>
      <c r="N11" s="54"/>
      <c r="O11" s="54"/>
      <c r="P11" s="54"/>
      <c r="Q11" s="55" t="str">
        <f t="shared" si="0"/>
        <v/>
      </c>
      <c r="R11" s="54"/>
      <c r="S11" s="54"/>
      <c r="T11" s="54"/>
      <c r="U11" s="54"/>
      <c r="V11" s="57">
        <v>0</v>
      </c>
      <c r="W11" s="54"/>
      <c r="X11" s="54"/>
    </row>
    <row r="12" spans="1:24" x14ac:dyDescent="0.3">
      <c r="A12" s="21" t="s">
        <v>168</v>
      </c>
      <c r="B12" s="22"/>
      <c r="C12" s="23" t="str">
        <f>IFERROR(VLOOKUP(B12,Lotes!$A$5:$O$54,2,FALSE()),"")</f>
        <v/>
      </c>
      <c r="D12" s="22"/>
      <c r="E12" s="22"/>
      <c r="F12" s="22"/>
      <c r="G12" s="24"/>
      <c r="H12" s="24"/>
      <c r="I12" s="24"/>
      <c r="J12" s="24"/>
      <c r="K12" s="22"/>
      <c r="L12" s="22"/>
      <c r="M12" s="22"/>
      <c r="N12" s="22"/>
      <c r="O12" s="22"/>
      <c r="P12" s="22"/>
      <c r="Q12" s="23" t="str">
        <f t="shared" si="0"/>
        <v/>
      </c>
      <c r="R12" s="22"/>
      <c r="S12" s="22"/>
      <c r="T12" s="22"/>
      <c r="U12" s="22"/>
      <c r="V12" s="25">
        <v>0</v>
      </c>
      <c r="W12" s="22"/>
      <c r="X12" s="22"/>
    </row>
    <row r="13" spans="1:24" x14ac:dyDescent="0.3">
      <c r="A13" s="21" t="s">
        <v>169</v>
      </c>
      <c r="B13" s="22"/>
      <c r="C13" s="23" t="str">
        <f>IFERROR(VLOOKUP(B13,Lotes!$A$5:$O$54,2,FALSE()),"")</f>
        <v/>
      </c>
      <c r="D13" s="22"/>
      <c r="E13" s="22"/>
      <c r="F13" s="22"/>
      <c r="G13" s="24"/>
      <c r="H13" s="24"/>
      <c r="I13" s="24"/>
      <c r="J13" s="24"/>
      <c r="K13" s="22"/>
      <c r="L13" s="22"/>
      <c r="M13" s="22"/>
      <c r="N13" s="22"/>
      <c r="O13" s="22"/>
      <c r="P13" s="22"/>
      <c r="Q13" s="23" t="str">
        <f t="shared" si="0"/>
        <v/>
      </c>
      <c r="R13" s="22"/>
      <c r="S13" s="22"/>
      <c r="T13" s="22"/>
      <c r="U13" s="22"/>
      <c r="V13" s="25">
        <v>0</v>
      </c>
      <c r="W13" s="22"/>
      <c r="X13" s="22"/>
    </row>
    <row r="14" spans="1:24" x14ac:dyDescent="0.3">
      <c r="A14" s="21" t="s">
        <v>170</v>
      </c>
      <c r="B14" s="22"/>
      <c r="C14" s="23" t="str">
        <f>IFERROR(VLOOKUP(B14,Lotes!$A$5:$O$54,2,FALSE()),"")</f>
        <v/>
      </c>
      <c r="D14" s="22"/>
      <c r="E14" s="22"/>
      <c r="F14" s="22"/>
      <c r="G14" s="24"/>
      <c r="H14" s="24"/>
      <c r="I14" s="24"/>
      <c r="J14" s="24"/>
      <c r="K14" s="22"/>
      <c r="L14" s="22"/>
      <c r="M14" s="22"/>
      <c r="N14" s="22"/>
      <c r="O14" s="22"/>
      <c r="P14" s="22"/>
      <c r="Q14" s="23" t="str">
        <f t="shared" si="0"/>
        <v/>
      </c>
      <c r="R14" s="22"/>
      <c r="S14" s="22"/>
      <c r="T14" s="22"/>
      <c r="U14" s="22"/>
      <c r="V14" s="25">
        <v>0</v>
      </c>
      <c r="W14" s="22"/>
      <c r="X14" s="22"/>
    </row>
    <row r="15" spans="1:24" x14ac:dyDescent="0.3">
      <c r="A15" s="21" t="s">
        <v>171</v>
      </c>
      <c r="B15" s="22"/>
      <c r="C15" s="23" t="str">
        <f>IFERROR(VLOOKUP(B15,Lotes!$A$5:$O$54,2,FALSE()),"")</f>
        <v/>
      </c>
      <c r="D15" s="22"/>
      <c r="E15" s="22"/>
      <c r="F15" s="22"/>
      <c r="G15" s="24"/>
      <c r="H15" s="24"/>
      <c r="I15" s="24"/>
      <c r="J15" s="24"/>
      <c r="K15" s="22"/>
      <c r="L15" s="22"/>
      <c r="M15" s="22"/>
      <c r="N15" s="22"/>
      <c r="O15" s="22"/>
      <c r="P15" s="22"/>
      <c r="Q15" s="23" t="str">
        <f t="shared" si="0"/>
        <v/>
      </c>
      <c r="R15" s="22"/>
      <c r="S15" s="22"/>
      <c r="T15" s="22"/>
      <c r="U15" s="22"/>
      <c r="V15" s="25">
        <v>0</v>
      </c>
      <c r="W15" s="22"/>
      <c r="X15" s="22"/>
    </row>
    <row r="16" spans="1:24" x14ac:dyDescent="0.3">
      <c r="A16" s="21" t="s">
        <v>172</v>
      </c>
      <c r="B16" s="22"/>
      <c r="C16" s="23" t="str">
        <f>IFERROR(VLOOKUP(B16,Lotes!$A$5:$O$54,2,FALSE()),"")</f>
        <v/>
      </c>
      <c r="D16" s="22"/>
      <c r="E16" s="22"/>
      <c r="F16" s="22"/>
      <c r="G16" s="24"/>
      <c r="H16" s="24"/>
      <c r="I16" s="24"/>
      <c r="J16" s="24"/>
      <c r="K16" s="22"/>
      <c r="L16" s="22"/>
      <c r="M16" s="22"/>
      <c r="N16" s="22"/>
      <c r="O16" s="22"/>
      <c r="P16" s="22"/>
      <c r="Q16" s="23" t="str">
        <f t="shared" si="0"/>
        <v/>
      </c>
      <c r="R16" s="22"/>
      <c r="S16" s="22"/>
      <c r="T16" s="22"/>
      <c r="U16" s="22"/>
      <c r="V16" s="25">
        <v>0</v>
      </c>
      <c r="W16" s="22"/>
      <c r="X16" s="22"/>
    </row>
    <row r="17" spans="1:24" x14ac:dyDescent="0.3">
      <c r="A17" s="21" t="s">
        <v>173</v>
      </c>
      <c r="B17" s="22"/>
      <c r="C17" s="23" t="str">
        <f>IFERROR(VLOOKUP(B17,Lotes!$A$5:$O$54,2,FALSE()),"")</f>
        <v/>
      </c>
      <c r="D17" s="22"/>
      <c r="E17" s="22"/>
      <c r="F17" s="22"/>
      <c r="G17" s="24"/>
      <c r="H17" s="24"/>
      <c r="I17" s="24"/>
      <c r="J17" s="24"/>
      <c r="K17" s="22"/>
      <c r="L17" s="22"/>
      <c r="M17" s="22"/>
      <c r="N17" s="22"/>
      <c r="O17" s="22"/>
      <c r="P17" s="22"/>
      <c r="Q17" s="23" t="str">
        <f t="shared" si="0"/>
        <v/>
      </c>
      <c r="R17" s="22"/>
      <c r="S17" s="22"/>
      <c r="T17" s="22"/>
      <c r="U17" s="22"/>
      <c r="V17" s="25">
        <v>0</v>
      </c>
      <c r="W17" s="22"/>
      <c r="X17" s="22"/>
    </row>
    <row r="18" spans="1:24" x14ac:dyDescent="0.3">
      <c r="A18" s="21" t="s">
        <v>174</v>
      </c>
      <c r="B18" s="22"/>
      <c r="C18" s="23" t="str">
        <f>IFERROR(VLOOKUP(B18,Lotes!$A$5:$O$54,2,FALSE()),"")</f>
        <v/>
      </c>
      <c r="D18" s="22"/>
      <c r="E18" s="22"/>
      <c r="F18" s="22"/>
      <c r="G18" s="24"/>
      <c r="H18" s="24"/>
      <c r="I18" s="24"/>
      <c r="J18" s="24"/>
      <c r="K18" s="22"/>
      <c r="L18" s="22"/>
      <c r="M18" s="22"/>
      <c r="N18" s="22"/>
      <c r="O18" s="22"/>
      <c r="P18" s="22"/>
      <c r="Q18" s="23" t="str">
        <f t="shared" si="0"/>
        <v/>
      </c>
      <c r="R18" s="22"/>
      <c r="S18" s="22"/>
      <c r="T18" s="22"/>
      <c r="U18" s="22"/>
      <c r="V18" s="25">
        <v>0</v>
      </c>
      <c r="W18" s="22"/>
      <c r="X18" s="22"/>
    </row>
    <row r="19" spans="1:24" x14ac:dyDescent="0.3">
      <c r="A19" s="21" t="s">
        <v>175</v>
      </c>
      <c r="B19" s="22"/>
      <c r="C19" s="23" t="str">
        <f>IFERROR(VLOOKUP(B19,Lotes!$A$5:$O$54,2,FALSE()),"")</f>
        <v/>
      </c>
      <c r="D19" s="22"/>
      <c r="E19" s="22"/>
      <c r="F19" s="22"/>
      <c r="G19" s="24"/>
      <c r="H19" s="24"/>
      <c r="I19" s="24"/>
      <c r="J19" s="24"/>
      <c r="K19" s="22"/>
      <c r="L19" s="22"/>
      <c r="M19" s="22"/>
      <c r="N19" s="22"/>
      <c r="O19" s="22"/>
      <c r="P19" s="22"/>
      <c r="Q19" s="23" t="str">
        <f t="shared" si="0"/>
        <v/>
      </c>
      <c r="R19" s="22"/>
      <c r="S19" s="22"/>
      <c r="T19" s="22"/>
      <c r="U19" s="22"/>
      <c r="V19" s="25">
        <v>0</v>
      </c>
      <c r="W19" s="22"/>
      <c r="X19" s="22"/>
    </row>
    <row r="20" spans="1:24" x14ac:dyDescent="0.3">
      <c r="A20" s="21" t="s">
        <v>176</v>
      </c>
      <c r="B20" s="22"/>
      <c r="C20" s="23" t="str">
        <f>IFERROR(VLOOKUP(B20,Lotes!$A$5:$O$54,2,FALSE()),"")</f>
        <v/>
      </c>
      <c r="D20" s="22"/>
      <c r="E20" s="22"/>
      <c r="F20" s="22"/>
      <c r="G20" s="24"/>
      <c r="H20" s="24"/>
      <c r="I20" s="24"/>
      <c r="J20" s="24"/>
      <c r="K20" s="22"/>
      <c r="L20" s="22"/>
      <c r="M20" s="22"/>
      <c r="N20" s="22"/>
      <c r="O20" s="22"/>
      <c r="P20" s="22"/>
      <c r="Q20" s="23" t="str">
        <f t="shared" si="0"/>
        <v/>
      </c>
      <c r="R20" s="22"/>
      <c r="S20" s="22"/>
      <c r="T20" s="22"/>
      <c r="U20" s="22"/>
      <c r="V20" s="25">
        <v>0</v>
      </c>
      <c r="W20" s="22"/>
      <c r="X20" s="22"/>
    </row>
    <row r="21" spans="1:24" x14ac:dyDescent="0.3">
      <c r="A21" s="21" t="s">
        <v>177</v>
      </c>
      <c r="B21" s="22"/>
      <c r="C21" s="23" t="str">
        <f>IFERROR(VLOOKUP(B21,Lotes!$A$5:$O$54,2,FALSE()),"")</f>
        <v/>
      </c>
      <c r="D21" s="22"/>
      <c r="E21" s="22"/>
      <c r="F21" s="22"/>
      <c r="G21" s="24"/>
      <c r="H21" s="24"/>
      <c r="I21" s="24"/>
      <c r="J21" s="24"/>
      <c r="K21" s="22"/>
      <c r="L21" s="22"/>
      <c r="M21" s="22"/>
      <c r="N21" s="22"/>
      <c r="O21" s="22"/>
      <c r="P21" s="22"/>
      <c r="Q21" s="23" t="str">
        <f t="shared" si="0"/>
        <v/>
      </c>
      <c r="R21" s="22"/>
      <c r="S21" s="22"/>
      <c r="T21" s="22"/>
      <c r="U21" s="22"/>
      <c r="V21" s="25">
        <v>0</v>
      </c>
      <c r="W21" s="22"/>
      <c r="X21" s="22"/>
    </row>
    <row r="22" spans="1:24" x14ac:dyDescent="0.3">
      <c r="A22" s="21" t="s">
        <v>178</v>
      </c>
      <c r="B22" s="22"/>
      <c r="C22" s="23" t="str">
        <f>IFERROR(VLOOKUP(B22,Lotes!$A$5:$O$54,2,FALSE()),"")</f>
        <v/>
      </c>
      <c r="D22" s="22"/>
      <c r="E22" s="22"/>
      <c r="F22" s="22"/>
      <c r="G22" s="24"/>
      <c r="H22" s="24"/>
      <c r="I22" s="24"/>
      <c r="J22" s="24"/>
      <c r="K22" s="22"/>
      <c r="L22" s="22"/>
      <c r="M22" s="22"/>
      <c r="N22" s="22"/>
      <c r="O22" s="22"/>
      <c r="P22" s="22"/>
      <c r="Q22" s="23" t="str">
        <f t="shared" si="0"/>
        <v/>
      </c>
      <c r="R22" s="22"/>
      <c r="S22" s="22"/>
      <c r="T22" s="22"/>
      <c r="U22" s="22"/>
      <c r="V22" s="25">
        <v>0</v>
      </c>
      <c r="W22" s="22"/>
      <c r="X22" s="22"/>
    </row>
    <row r="23" spans="1:24" x14ac:dyDescent="0.3">
      <c r="A23" s="10" t="s">
        <v>179</v>
      </c>
      <c r="B23" s="9"/>
      <c r="C23" s="11" t="str">
        <f>IFERROR(VLOOKUP(B23,Lotes!$A$5:$O$54,2,FALSE()),"")</f>
        <v/>
      </c>
      <c r="D23" s="9"/>
      <c r="E23" s="9"/>
      <c r="F23" s="9"/>
      <c r="G23" s="12"/>
      <c r="H23" s="12"/>
      <c r="I23" s="12"/>
      <c r="J23" s="12"/>
      <c r="K23" s="9"/>
      <c r="L23" s="9"/>
      <c r="M23" s="9"/>
      <c r="N23" s="9"/>
      <c r="O23" s="9"/>
      <c r="P23" s="9"/>
      <c r="Q23" s="11" t="str">
        <f t="shared" si="0"/>
        <v/>
      </c>
      <c r="R23" s="9"/>
      <c r="S23" s="9"/>
      <c r="T23" s="9"/>
      <c r="U23" s="9"/>
      <c r="V23" s="19">
        <v>0</v>
      </c>
      <c r="W23" s="9"/>
      <c r="X23" s="9"/>
    </row>
    <row r="24" spans="1:24" x14ac:dyDescent="0.3">
      <c r="A24" s="10" t="s">
        <v>180</v>
      </c>
      <c r="B24" s="9"/>
      <c r="C24" s="11" t="str">
        <f>IFERROR(VLOOKUP(B24,Lotes!$A$5:$O$54,2,FALSE()),"")</f>
        <v/>
      </c>
      <c r="D24" s="9"/>
      <c r="E24" s="9"/>
      <c r="F24" s="9"/>
      <c r="G24" s="12"/>
      <c r="H24" s="12"/>
      <c r="I24" s="12"/>
      <c r="J24" s="12"/>
      <c r="K24" s="9"/>
      <c r="L24" s="9"/>
      <c r="M24" s="9"/>
      <c r="N24" s="9"/>
      <c r="O24" s="9"/>
      <c r="P24" s="9"/>
      <c r="Q24" s="11" t="str">
        <f t="shared" si="0"/>
        <v/>
      </c>
      <c r="R24" s="9"/>
      <c r="S24" s="9"/>
      <c r="T24" s="9"/>
      <c r="U24" s="9"/>
      <c r="V24" s="19">
        <v>0</v>
      </c>
      <c r="W24" s="9"/>
      <c r="X24" s="9"/>
    </row>
    <row r="25" spans="1:24" x14ac:dyDescent="0.3">
      <c r="A25" s="10" t="s">
        <v>181</v>
      </c>
      <c r="B25" s="9"/>
      <c r="C25" s="11" t="str">
        <f>IFERROR(VLOOKUP(B25,Lotes!$A$5:$O$54,2,FALSE()),"")</f>
        <v/>
      </c>
      <c r="D25" s="9"/>
      <c r="E25" s="9"/>
      <c r="F25" s="9"/>
      <c r="G25" s="12"/>
      <c r="H25" s="12"/>
      <c r="I25" s="12"/>
      <c r="J25" s="12"/>
      <c r="K25" s="9"/>
      <c r="L25" s="9"/>
      <c r="M25" s="9"/>
      <c r="N25" s="9"/>
      <c r="O25" s="9"/>
      <c r="P25" s="9"/>
      <c r="Q25" s="11" t="str">
        <f t="shared" si="0"/>
        <v/>
      </c>
      <c r="R25" s="9"/>
      <c r="S25" s="9"/>
      <c r="T25" s="9"/>
      <c r="U25" s="9"/>
      <c r="V25" s="19">
        <v>0</v>
      </c>
      <c r="W25" s="9"/>
      <c r="X25" s="9"/>
    </row>
    <row r="26" spans="1:24" x14ac:dyDescent="0.3">
      <c r="A26" s="10" t="s">
        <v>182</v>
      </c>
      <c r="B26" s="9"/>
      <c r="C26" s="11" t="str">
        <f>IFERROR(VLOOKUP(B26,Lotes!$A$5:$O$54,2,FALSE()),"")</f>
        <v/>
      </c>
      <c r="D26" s="9"/>
      <c r="E26" s="9"/>
      <c r="F26" s="9"/>
      <c r="G26" s="12"/>
      <c r="H26" s="12"/>
      <c r="I26" s="12"/>
      <c r="J26" s="12"/>
      <c r="K26" s="9"/>
      <c r="L26" s="9"/>
      <c r="M26" s="9"/>
      <c r="N26" s="9"/>
      <c r="O26" s="9"/>
      <c r="P26" s="9"/>
      <c r="Q26" s="11" t="str">
        <f t="shared" si="0"/>
        <v/>
      </c>
      <c r="R26" s="9"/>
      <c r="S26" s="9"/>
      <c r="T26" s="9"/>
      <c r="U26" s="9"/>
      <c r="V26" s="19">
        <v>0</v>
      </c>
      <c r="W26" s="9"/>
      <c r="X26" s="9"/>
    </row>
    <row r="27" spans="1:24" x14ac:dyDescent="0.3">
      <c r="A27" s="10" t="s">
        <v>183</v>
      </c>
      <c r="B27" s="9"/>
      <c r="C27" s="11" t="str">
        <f>IFERROR(VLOOKUP(B27,Lotes!$A$5:$O$54,2,FALSE()),"")</f>
        <v/>
      </c>
      <c r="D27" s="9"/>
      <c r="E27" s="9"/>
      <c r="F27" s="9"/>
      <c r="G27" s="12"/>
      <c r="H27" s="12"/>
      <c r="I27" s="12"/>
      <c r="J27" s="12"/>
      <c r="K27" s="9"/>
      <c r="L27" s="9"/>
      <c r="M27" s="9"/>
      <c r="N27" s="9"/>
      <c r="O27" s="9"/>
      <c r="P27" s="9"/>
      <c r="Q27" s="11" t="str">
        <f t="shared" si="0"/>
        <v/>
      </c>
      <c r="R27" s="9"/>
      <c r="S27" s="9"/>
      <c r="T27" s="9"/>
      <c r="U27" s="9"/>
      <c r="V27" s="19">
        <v>0</v>
      </c>
      <c r="W27" s="9"/>
      <c r="X27" s="9"/>
    </row>
    <row r="28" spans="1:24" x14ac:dyDescent="0.3">
      <c r="A28" s="10" t="s">
        <v>184</v>
      </c>
      <c r="B28" s="9"/>
      <c r="C28" s="11" t="str">
        <f>IFERROR(VLOOKUP(B28,Lotes!$A$5:$O$54,2,FALSE()),"")</f>
        <v/>
      </c>
      <c r="D28" s="9"/>
      <c r="E28" s="9"/>
      <c r="F28" s="9"/>
      <c r="G28" s="12"/>
      <c r="H28" s="12"/>
      <c r="I28" s="12"/>
      <c r="J28" s="12"/>
      <c r="K28" s="9"/>
      <c r="L28" s="9"/>
      <c r="M28" s="9"/>
      <c r="N28" s="9"/>
      <c r="O28" s="9"/>
      <c r="P28" s="9"/>
      <c r="Q28" s="11" t="str">
        <f t="shared" si="0"/>
        <v/>
      </c>
      <c r="R28" s="9"/>
      <c r="S28" s="9"/>
      <c r="T28" s="9"/>
      <c r="U28" s="9"/>
      <c r="V28" s="19">
        <v>0</v>
      </c>
      <c r="W28" s="9"/>
      <c r="X28" s="9"/>
    </row>
    <row r="29" spans="1:24" x14ac:dyDescent="0.3">
      <c r="A29" s="10" t="s">
        <v>185</v>
      </c>
      <c r="B29" s="9"/>
      <c r="C29" s="11" t="str">
        <f>IFERROR(VLOOKUP(B29,Lotes!$A$5:$O$54,2,FALSE()),"")</f>
        <v/>
      </c>
      <c r="D29" s="9"/>
      <c r="E29" s="9"/>
      <c r="F29" s="9"/>
      <c r="G29" s="12"/>
      <c r="H29" s="12"/>
      <c r="I29" s="12"/>
      <c r="J29" s="12"/>
      <c r="K29" s="9"/>
      <c r="L29" s="9"/>
      <c r="M29" s="9"/>
      <c r="N29" s="9"/>
      <c r="O29" s="9"/>
      <c r="P29" s="9"/>
      <c r="Q29" s="11" t="str">
        <f t="shared" si="0"/>
        <v/>
      </c>
      <c r="R29" s="9"/>
      <c r="S29" s="9"/>
      <c r="T29" s="9"/>
      <c r="U29" s="9"/>
      <c r="V29" s="19">
        <v>0</v>
      </c>
      <c r="W29" s="9"/>
      <c r="X29" s="9"/>
    </row>
    <row r="30" spans="1:24" x14ac:dyDescent="0.3">
      <c r="A30" s="10" t="s">
        <v>186</v>
      </c>
      <c r="B30" s="9"/>
      <c r="C30" s="11" t="str">
        <f>IFERROR(VLOOKUP(B30,Lotes!$A$5:$O$54,2,FALSE()),"")</f>
        <v/>
      </c>
      <c r="D30" s="9"/>
      <c r="E30" s="9"/>
      <c r="F30" s="9"/>
      <c r="G30" s="12"/>
      <c r="H30" s="12"/>
      <c r="I30" s="12"/>
      <c r="J30" s="12"/>
      <c r="K30" s="9"/>
      <c r="L30" s="9"/>
      <c r="M30" s="9"/>
      <c r="N30" s="9"/>
      <c r="O30" s="9"/>
      <c r="P30" s="9"/>
      <c r="Q30" s="11" t="str">
        <f t="shared" si="0"/>
        <v/>
      </c>
      <c r="R30" s="9"/>
      <c r="S30" s="9"/>
      <c r="T30" s="9"/>
      <c r="U30" s="9"/>
      <c r="V30" s="19">
        <v>0</v>
      </c>
      <c r="W30" s="9"/>
      <c r="X30" s="9"/>
    </row>
    <row r="31" spans="1:24" x14ac:dyDescent="0.3">
      <c r="A31" s="10" t="s">
        <v>187</v>
      </c>
      <c r="B31" s="9"/>
      <c r="C31" s="11" t="str">
        <f>IFERROR(VLOOKUP(B31,Lotes!$A$5:$O$54,2,FALSE()),"")</f>
        <v/>
      </c>
      <c r="D31" s="9"/>
      <c r="E31" s="9"/>
      <c r="F31" s="9"/>
      <c r="G31" s="12"/>
      <c r="H31" s="12"/>
      <c r="I31" s="12"/>
      <c r="J31" s="12"/>
      <c r="K31" s="9"/>
      <c r="L31" s="9"/>
      <c r="M31" s="9"/>
      <c r="N31" s="9"/>
      <c r="O31" s="9"/>
      <c r="P31" s="9"/>
      <c r="Q31" s="11" t="str">
        <f t="shared" si="0"/>
        <v/>
      </c>
      <c r="R31" s="9"/>
      <c r="S31" s="9"/>
      <c r="T31" s="9"/>
      <c r="U31" s="9"/>
      <c r="V31" s="19">
        <v>0</v>
      </c>
      <c r="W31" s="9"/>
      <c r="X31" s="9"/>
    </row>
    <row r="32" spans="1:24" x14ac:dyDescent="0.3">
      <c r="A32" s="10" t="s">
        <v>188</v>
      </c>
      <c r="B32" s="9"/>
      <c r="C32" s="11" t="str">
        <f>IFERROR(VLOOKUP(B32,Lotes!$A$5:$O$54,2,FALSE()),"")</f>
        <v/>
      </c>
      <c r="D32" s="9"/>
      <c r="E32" s="9"/>
      <c r="F32" s="9"/>
      <c r="G32" s="12"/>
      <c r="H32" s="12"/>
      <c r="I32" s="12"/>
      <c r="J32" s="12"/>
      <c r="K32" s="9"/>
      <c r="L32" s="9"/>
      <c r="M32" s="9"/>
      <c r="N32" s="9"/>
      <c r="O32" s="9"/>
      <c r="P32" s="9"/>
      <c r="Q32" s="11" t="str">
        <f t="shared" si="0"/>
        <v/>
      </c>
      <c r="R32" s="9"/>
      <c r="S32" s="9"/>
      <c r="T32" s="9"/>
      <c r="U32" s="9"/>
      <c r="V32" s="19">
        <v>0</v>
      </c>
      <c r="W32" s="9"/>
      <c r="X32" s="9"/>
    </row>
    <row r="33" spans="1:24" x14ac:dyDescent="0.3">
      <c r="A33" s="10" t="s">
        <v>189</v>
      </c>
      <c r="B33" s="9"/>
      <c r="C33" s="11" t="str">
        <f>IFERROR(VLOOKUP(B33,Lotes!$A$5:$O$54,2,FALSE()),"")</f>
        <v/>
      </c>
      <c r="D33" s="9"/>
      <c r="E33" s="9"/>
      <c r="F33" s="9"/>
      <c r="G33" s="12"/>
      <c r="H33" s="12"/>
      <c r="I33" s="12"/>
      <c r="J33" s="12"/>
      <c r="K33" s="9"/>
      <c r="L33" s="9"/>
      <c r="M33" s="9"/>
      <c r="N33" s="9"/>
      <c r="O33" s="9"/>
      <c r="P33" s="9"/>
      <c r="Q33" s="11" t="str">
        <f t="shared" si="0"/>
        <v/>
      </c>
      <c r="R33" s="9"/>
      <c r="S33" s="9"/>
      <c r="T33" s="9"/>
      <c r="U33" s="9"/>
      <c r="V33" s="19">
        <v>0</v>
      </c>
      <c r="W33" s="9"/>
      <c r="X33" s="9"/>
    </row>
    <row r="34" spans="1:24" x14ac:dyDescent="0.3">
      <c r="A34" s="10" t="s">
        <v>190</v>
      </c>
      <c r="B34" s="9"/>
      <c r="C34" s="11" t="str">
        <f>IFERROR(VLOOKUP(B34,Lotes!$A$5:$O$54,2,FALSE()),"")</f>
        <v/>
      </c>
      <c r="D34" s="9"/>
      <c r="E34" s="9"/>
      <c r="F34" s="9"/>
      <c r="G34" s="12"/>
      <c r="H34" s="12"/>
      <c r="I34" s="12"/>
      <c r="J34" s="12"/>
      <c r="K34" s="9"/>
      <c r="L34" s="9"/>
      <c r="M34" s="9"/>
      <c r="N34" s="9"/>
      <c r="O34" s="9"/>
      <c r="P34" s="9"/>
      <c r="Q34" s="11" t="str">
        <f t="shared" si="0"/>
        <v/>
      </c>
      <c r="R34" s="9"/>
      <c r="S34" s="9"/>
      <c r="T34" s="9"/>
      <c r="U34" s="9"/>
      <c r="V34" s="19">
        <v>0</v>
      </c>
      <c r="W34" s="9"/>
      <c r="X34" s="9"/>
    </row>
    <row r="35" spans="1:24" x14ac:dyDescent="0.3">
      <c r="A35" s="10" t="s">
        <v>191</v>
      </c>
      <c r="B35" s="9"/>
      <c r="C35" s="11" t="str">
        <f>IFERROR(VLOOKUP(B35,Lotes!$A$5:$O$54,2,FALSE()),"")</f>
        <v/>
      </c>
      <c r="D35" s="9"/>
      <c r="E35" s="9"/>
      <c r="F35" s="9"/>
      <c r="G35" s="12"/>
      <c r="H35" s="12"/>
      <c r="I35" s="12"/>
      <c r="J35" s="12"/>
      <c r="K35" s="9"/>
      <c r="L35" s="9"/>
      <c r="M35" s="9"/>
      <c r="N35" s="9"/>
      <c r="O35" s="9"/>
      <c r="P35" s="9"/>
      <c r="Q35" s="11" t="str">
        <f t="shared" si="0"/>
        <v/>
      </c>
      <c r="R35" s="9"/>
      <c r="S35" s="9"/>
      <c r="T35" s="9"/>
      <c r="U35" s="9"/>
      <c r="V35" s="19">
        <v>0</v>
      </c>
      <c r="W35" s="9"/>
      <c r="X35" s="9"/>
    </row>
    <row r="36" spans="1:24" x14ac:dyDescent="0.3">
      <c r="A36" s="10" t="s">
        <v>192</v>
      </c>
      <c r="B36" s="9"/>
      <c r="C36" s="11" t="str">
        <f>IFERROR(VLOOKUP(B36,Lotes!$A$5:$O$54,2,FALSE()),"")</f>
        <v/>
      </c>
      <c r="D36" s="9"/>
      <c r="E36" s="9"/>
      <c r="F36" s="9"/>
      <c r="G36" s="12"/>
      <c r="H36" s="12"/>
      <c r="I36" s="12"/>
      <c r="J36" s="12"/>
      <c r="K36" s="9"/>
      <c r="L36" s="9"/>
      <c r="M36" s="9"/>
      <c r="N36" s="9"/>
      <c r="O36" s="9"/>
      <c r="P36" s="9"/>
      <c r="Q36" s="11" t="str">
        <f t="shared" si="0"/>
        <v/>
      </c>
      <c r="R36" s="9"/>
      <c r="S36" s="9"/>
      <c r="T36" s="9"/>
      <c r="U36" s="9"/>
      <c r="V36" s="19">
        <v>0</v>
      </c>
      <c r="W36" s="9"/>
      <c r="X36" s="9"/>
    </row>
    <row r="37" spans="1:24" x14ac:dyDescent="0.3">
      <c r="A37" s="10" t="s">
        <v>193</v>
      </c>
      <c r="B37" s="9"/>
      <c r="C37" s="11" t="str">
        <f>IFERROR(VLOOKUP(B37,Lotes!$A$5:$O$54,2,FALSE()),"")</f>
        <v/>
      </c>
      <c r="D37" s="9"/>
      <c r="E37" s="9"/>
      <c r="F37" s="9"/>
      <c r="G37" s="12"/>
      <c r="H37" s="12"/>
      <c r="I37" s="12"/>
      <c r="J37" s="12"/>
      <c r="K37" s="9"/>
      <c r="L37" s="9"/>
      <c r="M37" s="9"/>
      <c r="N37" s="9"/>
      <c r="O37" s="9"/>
      <c r="P37" s="9"/>
      <c r="Q37" s="11" t="str">
        <f t="shared" ref="Q37:Q68" si="1">IF(OR(K37="",P37=""),"",K37*P37)</f>
        <v/>
      </c>
      <c r="R37" s="9"/>
      <c r="S37" s="9"/>
      <c r="T37" s="9"/>
      <c r="U37" s="9"/>
      <c r="V37" s="19">
        <v>0</v>
      </c>
      <c r="W37" s="9"/>
      <c r="X37" s="9"/>
    </row>
    <row r="38" spans="1:24" x14ac:dyDescent="0.3">
      <c r="A38" s="10" t="s">
        <v>194</v>
      </c>
      <c r="B38" s="9"/>
      <c r="C38" s="11" t="str">
        <f>IFERROR(VLOOKUP(B38,Lotes!$A$5:$O$54,2,FALSE()),"")</f>
        <v/>
      </c>
      <c r="D38" s="9"/>
      <c r="E38" s="9"/>
      <c r="F38" s="9"/>
      <c r="G38" s="12"/>
      <c r="H38" s="12"/>
      <c r="I38" s="12"/>
      <c r="J38" s="12"/>
      <c r="K38" s="9"/>
      <c r="L38" s="9"/>
      <c r="M38" s="9"/>
      <c r="N38" s="9"/>
      <c r="O38" s="9"/>
      <c r="P38" s="9"/>
      <c r="Q38" s="11" t="str">
        <f t="shared" si="1"/>
        <v/>
      </c>
      <c r="R38" s="9"/>
      <c r="S38" s="9"/>
      <c r="T38" s="9"/>
      <c r="U38" s="9"/>
      <c r="V38" s="19">
        <v>0</v>
      </c>
      <c r="W38" s="9"/>
      <c r="X38" s="9"/>
    </row>
    <row r="39" spans="1:24" x14ac:dyDescent="0.3">
      <c r="A39" s="10" t="s">
        <v>195</v>
      </c>
      <c r="B39" s="9"/>
      <c r="C39" s="11" t="str">
        <f>IFERROR(VLOOKUP(B39,Lotes!$A$5:$O$54,2,FALSE()),"")</f>
        <v/>
      </c>
      <c r="D39" s="9"/>
      <c r="E39" s="9"/>
      <c r="F39" s="9"/>
      <c r="G39" s="12"/>
      <c r="H39" s="12"/>
      <c r="I39" s="12"/>
      <c r="J39" s="12"/>
      <c r="K39" s="9"/>
      <c r="L39" s="9"/>
      <c r="M39" s="9"/>
      <c r="N39" s="9"/>
      <c r="O39" s="9"/>
      <c r="P39" s="9"/>
      <c r="Q39" s="11" t="str">
        <f t="shared" si="1"/>
        <v/>
      </c>
      <c r="R39" s="9"/>
      <c r="S39" s="9"/>
      <c r="T39" s="9"/>
      <c r="U39" s="9"/>
      <c r="V39" s="19">
        <v>0</v>
      </c>
      <c r="W39" s="9"/>
      <c r="X39" s="9"/>
    </row>
    <row r="40" spans="1:24" x14ac:dyDescent="0.3">
      <c r="A40" s="10" t="s">
        <v>196</v>
      </c>
      <c r="B40" s="9"/>
      <c r="C40" s="11" t="str">
        <f>IFERROR(VLOOKUP(B40,Lotes!$A$5:$O$54,2,FALSE()),"")</f>
        <v/>
      </c>
      <c r="D40" s="9"/>
      <c r="E40" s="9"/>
      <c r="F40" s="9"/>
      <c r="G40" s="12"/>
      <c r="H40" s="12"/>
      <c r="I40" s="12"/>
      <c r="J40" s="12"/>
      <c r="K40" s="9"/>
      <c r="L40" s="9"/>
      <c r="M40" s="9"/>
      <c r="N40" s="9"/>
      <c r="O40" s="9"/>
      <c r="P40" s="9"/>
      <c r="Q40" s="11" t="str">
        <f t="shared" si="1"/>
        <v/>
      </c>
      <c r="R40" s="9"/>
      <c r="S40" s="9"/>
      <c r="T40" s="9"/>
      <c r="U40" s="9"/>
      <c r="V40" s="19">
        <v>0</v>
      </c>
      <c r="W40" s="9"/>
      <c r="X40" s="9"/>
    </row>
    <row r="41" spans="1:24" x14ac:dyDescent="0.3">
      <c r="A41" s="10" t="s">
        <v>197</v>
      </c>
      <c r="B41" s="9"/>
      <c r="C41" s="11" t="str">
        <f>IFERROR(VLOOKUP(B41,Lotes!$A$5:$O$54,2,FALSE()),"")</f>
        <v/>
      </c>
      <c r="D41" s="9"/>
      <c r="E41" s="9"/>
      <c r="F41" s="9"/>
      <c r="G41" s="12"/>
      <c r="H41" s="12"/>
      <c r="I41" s="12"/>
      <c r="J41" s="12"/>
      <c r="K41" s="9"/>
      <c r="L41" s="9"/>
      <c r="M41" s="9"/>
      <c r="N41" s="9"/>
      <c r="O41" s="9"/>
      <c r="P41" s="9"/>
      <c r="Q41" s="11" t="str">
        <f t="shared" si="1"/>
        <v/>
      </c>
      <c r="R41" s="9"/>
      <c r="S41" s="9"/>
      <c r="T41" s="9"/>
      <c r="U41" s="9"/>
      <c r="V41" s="19">
        <v>0</v>
      </c>
      <c r="W41" s="9"/>
      <c r="X41" s="9"/>
    </row>
    <row r="42" spans="1:24" x14ac:dyDescent="0.3">
      <c r="A42" s="10" t="s">
        <v>198</v>
      </c>
      <c r="B42" s="9"/>
      <c r="C42" s="11" t="str">
        <f>IFERROR(VLOOKUP(B42,Lotes!$A$5:$O$54,2,FALSE()),"")</f>
        <v/>
      </c>
      <c r="D42" s="9"/>
      <c r="E42" s="9"/>
      <c r="F42" s="9"/>
      <c r="G42" s="12"/>
      <c r="H42" s="12"/>
      <c r="I42" s="12"/>
      <c r="J42" s="12"/>
      <c r="K42" s="9"/>
      <c r="L42" s="9"/>
      <c r="M42" s="9"/>
      <c r="N42" s="9"/>
      <c r="O42" s="9"/>
      <c r="P42" s="9"/>
      <c r="Q42" s="11" t="str">
        <f t="shared" si="1"/>
        <v/>
      </c>
      <c r="R42" s="9"/>
      <c r="S42" s="9"/>
      <c r="T42" s="9"/>
      <c r="U42" s="9"/>
      <c r="V42" s="19">
        <v>0</v>
      </c>
      <c r="W42" s="9"/>
      <c r="X42" s="9"/>
    </row>
    <row r="43" spans="1:24" x14ac:dyDescent="0.3">
      <c r="A43" s="10" t="s">
        <v>199</v>
      </c>
      <c r="B43" s="9"/>
      <c r="C43" s="11" t="str">
        <f>IFERROR(VLOOKUP(B43,Lotes!$A$5:$O$54,2,FALSE()),"")</f>
        <v/>
      </c>
      <c r="D43" s="9"/>
      <c r="E43" s="9"/>
      <c r="F43" s="9"/>
      <c r="G43" s="12"/>
      <c r="H43" s="12"/>
      <c r="I43" s="12"/>
      <c r="J43" s="12"/>
      <c r="K43" s="9"/>
      <c r="L43" s="9"/>
      <c r="M43" s="9"/>
      <c r="N43" s="9"/>
      <c r="O43" s="9"/>
      <c r="P43" s="9"/>
      <c r="Q43" s="11" t="str">
        <f t="shared" si="1"/>
        <v/>
      </c>
      <c r="R43" s="9"/>
      <c r="S43" s="9"/>
      <c r="T43" s="9"/>
      <c r="U43" s="9"/>
      <c r="V43" s="19">
        <v>0</v>
      </c>
      <c r="W43" s="9"/>
      <c r="X43" s="9"/>
    </row>
    <row r="44" spans="1:24" x14ac:dyDescent="0.3">
      <c r="A44" s="10" t="s">
        <v>200</v>
      </c>
      <c r="B44" s="9"/>
      <c r="C44" s="11" t="str">
        <f>IFERROR(VLOOKUP(B44,Lotes!$A$5:$O$54,2,FALSE()),"")</f>
        <v/>
      </c>
      <c r="D44" s="9"/>
      <c r="E44" s="9"/>
      <c r="F44" s="9"/>
      <c r="G44" s="12"/>
      <c r="H44" s="12"/>
      <c r="I44" s="12"/>
      <c r="J44" s="12"/>
      <c r="K44" s="9"/>
      <c r="L44" s="9"/>
      <c r="M44" s="9"/>
      <c r="N44" s="9"/>
      <c r="O44" s="9"/>
      <c r="P44" s="9"/>
      <c r="Q44" s="11" t="str">
        <f t="shared" si="1"/>
        <v/>
      </c>
      <c r="R44" s="9"/>
      <c r="S44" s="9"/>
      <c r="T44" s="9"/>
      <c r="U44" s="9"/>
      <c r="V44" s="19">
        <v>0</v>
      </c>
      <c r="W44" s="9"/>
      <c r="X44" s="9"/>
    </row>
    <row r="45" spans="1:24" x14ac:dyDescent="0.3">
      <c r="A45" s="10" t="s">
        <v>201</v>
      </c>
      <c r="B45" s="9"/>
      <c r="C45" s="11" t="str">
        <f>IFERROR(VLOOKUP(B45,Lotes!$A$5:$O$54,2,FALSE()),"")</f>
        <v/>
      </c>
      <c r="D45" s="9"/>
      <c r="E45" s="9"/>
      <c r="F45" s="9"/>
      <c r="G45" s="12"/>
      <c r="H45" s="12"/>
      <c r="I45" s="12"/>
      <c r="J45" s="12"/>
      <c r="K45" s="9"/>
      <c r="L45" s="9"/>
      <c r="M45" s="9"/>
      <c r="N45" s="9"/>
      <c r="O45" s="9"/>
      <c r="P45" s="9"/>
      <c r="Q45" s="11" t="str">
        <f t="shared" si="1"/>
        <v/>
      </c>
      <c r="R45" s="9"/>
      <c r="S45" s="9"/>
      <c r="T45" s="9"/>
      <c r="U45" s="9"/>
      <c r="V45" s="19">
        <v>0</v>
      </c>
      <c r="W45" s="9"/>
      <c r="X45" s="9"/>
    </row>
    <row r="46" spans="1:24" x14ac:dyDescent="0.3">
      <c r="A46" s="10" t="s">
        <v>202</v>
      </c>
      <c r="B46" s="9"/>
      <c r="C46" s="11" t="str">
        <f>IFERROR(VLOOKUP(B46,Lotes!$A$5:$O$54,2,FALSE()),"")</f>
        <v/>
      </c>
      <c r="D46" s="9"/>
      <c r="E46" s="9"/>
      <c r="F46" s="9"/>
      <c r="G46" s="12"/>
      <c r="H46" s="12"/>
      <c r="I46" s="12"/>
      <c r="J46" s="12"/>
      <c r="K46" s="9"/>
      <c r="L46" s="9"/>
      <c r="M46" s="9"/>
      <c r="N46" s="9"/>
      <c r="O46" s="9"/>
      <c r="P46" s="9"/>
      <c r="Q46" s="11" t="str">
        <f t="shared" si="1"/>
        <v/>
      </c>
      <c r="R46" s="9"/>
      <c r="S46" s="9"/>
      <c r="T46" s="9"/>
      <c r="U46" s="9"/>
      <c r="V46" s="19">
        <v>0</v>
      </c>
      <c r="W46" s="9"/>
      <c r="X46" s="9"/>
    </row>
    <row r="47" spans="1:24" x14ac:dyDescent="0.3">
      <c r="A47" s="10" t="s">
        <v>203</v>
      </c>
      <c r="B47" s="9"/>
      <c r="C47" s="11" t="str">
        <f>IFERROR(VLOOKUP(B47,Lotes!$A$5:$O$54,2,FALSE()),"")</f>
        <v/>
      </c>
      <c r="D47" s="9"/>
      <c r="E47" s="9"/>
      <c r="F47" s="9"/>
      <c r="G47" s="12"/>
      <c r="H47" s="12"/>
      <c r="I47" s="12"/>
      <c r="J47" s="12"/>
      <c r="K47" s="9"/>
      <c r="L47" s="9"/>
      <c r="M47" s="9"/>
      <c r="N47" s="9"/>
      <c r="O47" s="9"/>
      <c r="P47" s="9"/>
      <c r="Q47" s="11" t="str">
        <f t="shared" si="1"/>
        <v/>
      </c>
      <c r="R47" s="9"/>
      <c r="S47" s="9"/>
      <c r="T47" s="9"/>
      <c r="U47" s="9"/>
      <c r="V47" s="19">
        <v>0</v>
      </c>
      <c r="W47" s="9"/>
      <c r="X47" s="9"/>
    </row>
    <row r="48" spans="1:24" x14ac:dyDescent="0.3">
      <c r="A48" s="10" t="s">
        <v>204</v>
      </c>
      <c r="B48" s="9"/>
      <c r="C48" s="11" t="str">
        <f>IFERROR(VLOOKUP(B48,Lotes!$A$5:$O$54,2,FALSE()),"")</f>
        <v/>
      </c>
      <c r="D48" s="9"/>
      <c r="E48" s="9"/>
      <c r="F48" s="9"/>
      <c r="G48" s="12"/>
      <c r="H48" s="12"/>
      <c r="I48" s="12"/>
      <c r="J48" s="12"/>
      <c r="K48" s="9"/>
      <c r="L48" s="9"/>
      <c r="M48" s="9"/>
      <c r="N48" s="9"/>
      <c r="O48" s="9"/>
      <c r="P48" s="9"/>
      <c r="Q48" s="11" t="str">
        <f t="shared" si="1"/>
        <v/>
      </c>
      <c r="R48" s="9"/>
      <c r="S48" s="9"/>
      <c r="T48" s="9"/>
      <c r="U48" s="9"/>
      <c r="V48" s="19">
        <v>0</v>
      </c>
      <c r="W48" s="9"/>
      <c r="X48" s="9"/>
    </row>
    <row r="49" spans="1:24" x14ac:dyDescent="0.3">
      <c r="A49" s="10" t="s">
        <v>205</v>
      </c>
      <c r="B49" s="9"/>
      <c r="C49" s="11" t="str">
        <f>IFERROR(VLOOKUP(B49,Lotes!$A$5:$O$54,2,FALSE()),"")</f>
        <v/>
      </c>
      <c r="D49" s="9"/>
      <c r="E49" s="9"/>
      <c r="F49" s="9"/>
      <c r="G49" s="12"/>
      <c r="H49" s="12"/>
      <c r="I49" s="12"/>
      <c r="J49" s="12"/>
      <c r="K49" s="9"/>
      <c r="L49" s="9"/>
      <c r="M49" s="9"/>
      <c r="N49" s="9"/>
      <c r="O49" s="9"/>
      <c r="P49" s="9"/>
      <c r="Q49" s="11" t="str">
        <f t="shared" si="1"/>
        <v/>
      </c>
      <c r="R49" s="9"/>
      <c r="S49" s="9"/>
      <c r="T49" s="9"/>
      <c r="U49" s="9"/>
      <c r="V49" s="19">
        <v>0</v>
      </c>
      <c r="W49" s="9"/>
      <c r="X49" s="9"/>
    </row>
    <row r="50" spans="1:24" x14ac:dyDescent="0.3">
      <c r="A50" s="10" t="s">
        <v>206</v>
      </c>
      <c r="B50" s="9"/>
      <c r="C50" s="11" t="str">
        <f>IFERROR(VLOOKUP(B50,Lotes!$A$5:$O$54,2,FALSE()),"")</f>
        <v/>
      </c>
      <c r="D50" s="9"/>
      <c r="E50" s="9"/>
      <c r="F50" s="9"/>
      <c r="G50" s="12"/>
      <c r="H50" s="12"/>
      <c r="I50" s="12"/>
      <c r="J50" s="12"/>
      <c r="K50" s="9"/>
      <c r="L50" s="9"/>
      <c r="M50" s="9"/>
      <c r="N50" s="9"/>
      <c r="O50" s="9"/>
      <c r="P50" s="9"/>
      <c r="Q50" s="11" t="str">
        <f t="shared" si="1"/>
        <v/>
      </c>
      <c r="R50" s="9"/>
      <c r="S50" s="9"/>
      <c r="T50" s="9"/>
      <c r="U50" s="9"/>
      <c r="V50" s="19">
        <v>0</v>
      </c>
      <c r="W50" s="9"/>
      <c r="X50" s="9"/>
    </row>
    <row r="51" spans="1:24" x14ac:dyDescent="0.3">
      <c r="A51" s="10" t="s">
        <v>207</v>
      </c>
      <c r="B51" s="9"/>
      <c r="C51" s="11" t="str">
        <f>IFERROR(VLOOKUP(B51,Lotes!$A$5:$O$54,2,FALSE()),"")</f>
        <v/>
      </c>
      <c r="D51" s="9"/>
      <c r="E51" s="9"/>
      <c r="F51" s="9"/>
      <c r="G51" s="12"/>
      <c r="H51" s="12"/>
      <c r="I51" s="12"/>
      <c r="J51" s="12"/>
      <c r="K51" s="9"/>
      <c r="L51" s="9"/>
      <c r="M51" s="9"/>
      <c r="N51" s="9"/>
      <c r="O51" s="9"/>
      <c r="P51" s="9"/>
      <c r="Q51" s="11" t="str">
        <f t="shared" si="1"/>
        <v/>
      </c>
      <c r="R51" s="9"/>
      <c r="S51" s="9"/>
      <c r="T51" s="9"/>
      <c r="U51" s="9"/>
      <c r="V51" s="19">
        <v>0</v>
      </c>
      <c r="W51" s="9"/>
      <c r="X51" s="9"/>
    </row>
    <row r="52" spans="1:24" x14ac:dyDescent="0.3">
      <c r="A52" s="10" t="s">
        <v>208</v>
      </c>
      <c r="B52" s="9"/>
      <c r="C52" s="11" t="str">
        <f>IFERROR(VLOOKUP(B52,Lotes!$A$5:$O$54,2,FALSE()),"")</f>
        <v/>
      </c>
      <c r="D52" s="9"/>
      <c r="E52" s="9"/>
      <c r="F52" s="9"/>
      <c r="G52" s="12"/>
      <c r="H52" s="12"/>
      <c r="I52" s="12"/>
      <c r="J52" s="12"/>
      <c r="K52" s="9"/>
      <c r="L52" s="9"/>
      <c r="M52" s="9"/>
      <c r="N52" s="9"/>
      <c r="O52" s="9"/>
      <c r="P52" s="9"/>
      <c r="Q52" s="11" t="str">
        <f t="shared" si="1"/>
        <v/>
      </c>
      <c r="R52" s="9"/>
      <c r="S52" s="9"/>
      <c r="T52" s="9"/>
      <c r="U52" s="9"/>
      <c r="V52" s="19">
        <v>0</v>
      </c>
      <c r="W52" s="9"/>
      <c r="X52" s="9"/>
    </row>
    <row r="53" spans="1:24" x14ac:dyDescent="0.3">
      <c r="A53" s="10" t="s">
        <v>209</v>
      </c>
      <c r="B53" s="9"/>
      <c r="C53" s="11" t="str">
        <f>IFERROR(VLOOKUP(B53,Lotes!$A$5:$O$54,2,FALSE()),"")</f>
        <v/>
      </c>
      <c r="D53" s="9"/>
      <c r="E53" s="9"/>
      <c r="F53" s="9"/>
      <c r="G53" s="12"/>
      <c r="H53" s="12"/>
      <c r="I53" s="12"/>
      <c r="J53" s="12"/>
      <c r="K53" s="9"/>
      <c r="L53" s="9"/>
      <c r="M53" s="9"/>
      <c r="N53" s="9"/>
      <c r="O53" s="9"/>
      <c r="P53" s="9"/>
      <c r="Q53" s="11" t="str">
        <f t="shared" si="1"/>
        <v/>
      </c>
      <c r="R53" s="9"/>
      <c r="S53" s="9"/>
      <c r="T53" s="9"/>
      <c r="U53" s="9"/>
      <c r="V53" s="19">
        <v>0</v>
      </c>
      <c r="W53" s="9"/>
      <c r="X53" s="9"/>
    </row>
    <row r="54" spans="1:24" x14ac:dyDescent="0.3">
      <c r="A54" s="10" t="s">
        <v>210</v>
      </c>
      <c r="B54" s="9"/>
      <c r="C54" s="11" t="str">
        <f>IFERROR(VLOOKUP(B54,Lotes!$A$5:$O$54,2,FALSE()),"")</f>
        <v/>
      </c>
      <c r="D54" s="9"/>
      <c r="E54" s="9"/>
      <c r="F54" s="9"/>
      <c r="G54" s="12"/>
      <c r="H54" s="12"/>
      <c r="I54" s="12"/>
      <c r="J54" s="12"/>
      <c r="K54" s="9"/>
      <c r="L54" s="9"/>
      <c r="M54" s="9"/>
      <c r="N54" s="9"/>
      <c r="O54" s="9"/>
      <c r="P54" s="9"/>
      <c r="Q54" s="11" t="str">
        <f t="shared" si="1"/>
        <v/>
      </c>
      <c r="R54" s="9"/>
      <c r="S54" s="9"/>
      <c r="T54" s="9"/>
      <c r="U54" s="9"/>
      <c r="V54" s="19">
        <v>0</v>
      </c>
      <c r="W54" s="9"/>
      <c r="X54" s="9"/>
    </row>
    <row r="55" spans="1:24" x14ac:dyDescent="0.3">
      <c r="A55" s="10" t="s">
        <v>211</v>
      </c>
      <c r="B55" s="9"/>
      <c r="C55" s="11" t="str">
        <f>IFERROR(VLOOKUP(B55,Lotes!$A$5:$O$54,2,FALSE()),"")</f>
        <v/>
      </c>
      <c r="D55" s="9"/>
      <c r="E55" s="9"/>
      <c r="F55" s="9"/>
      <c r="G55" s="12"/>
      <c r="H55" s="12"/>
      <c r="I55" s="12"/>
      <c r="J55" s="12"/>
      <c r="K55" s="9"/>
      <c r="L55" s="9"/>
      <c r="M55" s="9"/>
      <c r="N55" s="9"/>
      <c r="O55" s="9"/>
      <c r="P55" s="9"/>
      <c r="Q55" s="11" t="str">
        <f t="shared" si="1"/>
        <v/>
      </c>
      <c r="R55" s="9"/>
      <c r="S55" s="9"/>
      <c r="T55" s="9"/>
      <c r="U55" s="9"/>
      <c r="V55" s="19">
        <v>0</v>
      </c>
      <c r="W55" s="9"/>
      <c r="X55" s="9"/>
    </row>
    <row r="56" spans="1:24" x14ac:dyDescent="0.3">
      <c r="A56" s="10" t="s">
        <v>212</v>
      </c>
      <c r="B56" s="9"/>
      <c r="C56" s="11" t="str">
        <f>IFERROR(VLOOKUP(B56,Lotes!$A$5:$O$54,2,FALSE()),"")</f>
        <v/>
      </c>
      <c r="D56" s="9"/>
      <c r="E56" s="9"/>
      <c r="F56" s="9"/>
      <c r="G56" s="12"/>
      <c r="H56" s="12"/>
      <c r="I56" s="12"/>
      <c r="J56" s="12"/>
      <c r="K56" s="9"/>
      <c r="L56" s="9"/>
      <c r="M56" s="9"/>
      <c r="N56" s="9"/>
      <c r="O56" s="9"/>
      <c r="P56" s="9"/>
      <c r="Q56" s="11" t="str">
        <f t="shared" si="1"/>
        <v/>
      </c>
      <c r="R56" s="9"/>
      <c r="S56" s="9"/>
      <c r="T56" s="9"/>
      <c r="U56" s="9"/>
      <c r="V56" s="19">
        <v>0</v>
      </c>
      <c r="W56" s="9"/>
      <c r="X56" s="9"/>
    </row>
    <row r="57" spans="1:24" x14ac:dyDescent="0.3">
      <c r="A57" s="10" t="s">
        <v>213</v>
      </c>
      <c r="B57" s="9"/>
      <c r="C57" s="11" t="str">
        <f>IFERROR(VLOOKUP(B57,Lotes!$A$5:$O$54,2,FALSE()),"")</f>
        <v/>
      </c>
      <c r="D57" s="9"/>
      <c r="E57" s="9"/>
      <c r="F57" s="9"/>
      <c r="G57" s="12"/>
      <c r="H57" s="12"/>
      <c r="I57" s="12"/>
      <c r="J57" s="12"/>
      <c r="K57" s="9"/>
      <c r="L57" s="9"/>
      <c r="M57" s="9"/>
      <c r="N57" s="9"/>
      <c r="O57" s="9"/>
      <c r="P57" s="9"/>
      <c r="Q57" s="11" t="str">
        <f t="shared" si="1"/>
        <v/>
      </c>
      <c r="R57" s="9"/>
      <c r="S57" s="9"/>
      <c r="T57" s="9"/>
      <c r="U57" s="9"/>
      <c r="V57" s="19">
        <v>0</v>
      </c>
      <c r="W57" s="9"/>
      <c r="X57" s="9"/>
    </row>
    <row r="58" spans="1:24" x14ac:dyDescent="0.3">
      <c r="A58" s="10" t="s">
        <v>214</v>
      </c>
      <c r="B58" s="9"/>
      <c r="C58" s="11" t="str">
        <f>IFERROR(VLOOKUP(B58,Lotes!$A$5:$O$54,2,FALSE()),"")</f>
        <v/>
      </c>
      <c r="D58" s="9"/>
      <c r="E58" s="9"/>
      <c r="F58" s="9"/>
      <c r="G58" s="12"/>
      <c r="H58" s="12"/>
      <c r="I58" s="12"/>
      <c r="J58" s="12"/>
      <c r="K58" s="9"/>
      <c r="L58" s="9"/>
      <c r="M58" s="9"/>
      <c r="N58" s="9"/>
      <c r="O58" s="9"/>
      <c r="P58" s="9"/>
      <c r="Q58" s="11" t="str">
        <f t="shared" si="1"/>
        <v/>
      </c>
      <c r="R58" s="9"/>
      <c r="S58" s="9"/>
      <c r="T58" s="9"/>
      <c r="U58" s="9"/>
      <c r="V58" s="19">
        <v>0</v>
      </c>
      <c r="W58" s="9"/>
      <c r="X58" s="9"/>
    </row>
    <row r="59" spans="1:24" x14ac:dyDescent="0.3">
      <c r="A59" s="10" t="s">
        <v>215</v>
      </c>
      <c r="B59" s="9"/>
      <c r="C59" s="11" t="str">
        <f>IFERROR(VLOOKUP(B59,Lotes!$A$5:$O$54,2,FALSE()),"")</f>
        <v/>
      </c>
      <c r="D59" s="9"/>
      <c r="E59" s="9"/>
      <c r="F59" s="9"/>
      <c r="G59" s="12"/>
      <c r="H59" s="12"/>
      <c r="I59" s="12"/>
      <c r="J59" s="12"/>
      <c r="K59" s="9"/>
      <c r="L59" s="9"/>
      <c r="M59" s="9"/>
      <c r="N59" s="9"/>
      <c r="O59" s="9"/>
      <c r="P59" s="9"/>
      <c r="Q59" s="11" t="str">
        <f t="shared" si="1"/>
        <v/>
      </c>
      <c r="R59" s="9"/>
      <c r="S59" s="9"/>
      <c r="T59" s="9"/>
      <c r="U59" s="9"/>
      <c r="V59" s="19">
        <v>0</v>
      </c>
      <c r="W59" s="9"/>
      <c r="X59" s="9"/>
    </row>
    <row r="60" spans="1:24" x14ac:dyDescent="0.3">
      <c r="A60" s="10" t="s">
        <v>216</v>
      </c>
      <c r="B60" s="9"/>
      <c r="C60" s="11" t="str">
        <f>IFERROR(VLOOKUP(B60,Lotes!$A$5:$O$54,2,FALSE()),"")</f>
        <v/>
      </c>
      <c r="D60" s="9"/>
      <c r="E60" s="9"/>
      <c r="F60" s="9"/>
      <c r="G60" s="12"/>
      <c r="H60" s="12"/>
      <c r="I60" s="12"/>
      <c r="J60" s="12"/>
      <c r="K60" s="9"/>
      <c r="L60" s="9"/>
      <c r="M60" s="9"/>
      <c r="N60" s="9"/>
      <c r="O60" s="9"/>
      <c r="P60" s="9"/>
      <c r="Q60" s="11" t="str">
        <f t="shared" si="1"/>
        <v/>
      </c>
      <c r="R60" s="9"/>
      <c r="S60" s="9"/>
      <c r="T60" s="9"/>
      <c r="U60" s="9"/>
      <c r="V60" s="19">
        <v>0</v>
      </c>
      <c r="W60" s="9"/>
      <c r="X60" s="9"/>
    </row>
    <row r="61" spans="1:24" x14ac:dyDescent="0.3">
      <c r="A61" s="10" t="s">
        <v>217</v>
      </c>
      <c r="B61" s="9"/>
      <c r="C61" s="11" t="str">
        <f>IFERROR(VLOOKUP(B61,Lotes!$A$5:$O$54,2,FALSE()),"")</f>
        <v/>
      </c>
      <c r="D61" s="9"/>
      <c r="E61" s="9"/>
      <c r="F61" s="9"/>
      <c r="G61" s="12"/>
      <c r="H61" s="12"/>
      <c r="I61" s="12"/>
      <c r="J61" s="12"/>
      <c r="K61" s="9"/>
      <c r="L61" s="9"/>
      <c r="M61" s="9"/>
      <c r="N61" s="9"/>
      <c r="O61" s="9"/>
      <c r="P61" s="9"/>
      <c r="Q61" s="11" t="str">
        <f t="shared" si="1"/>
        <v/>
      </c>
      <c r="R61" s="9"/>
      <c r="S61" s="9"/>
      <c r="T61" s="9"/>
      <c r="U61" s="9"/>
      <c r="V61" s="19">
        <v>0</v>
      </c>
      <c r="W61" s="9"/>
      <c r="X61" s="9"/>
    </row>
    <row r="62" spans="1:24" x14ac:dyDescent="0.3">
      <c r="A62" s="10" t="s">
        <v>218</v>
      </c>
      <c r="B62" s="9"/>
      <c r="C62" s="11" t="str">
        <f>IFERROR(VLOOKUP(B62,Lotes!$A$5:$O$54,2,FALSE()),"")</f>
        <v/>
      </c>
      <c r="D62" s="9"/>
      <c r="E62" s="9"/>
      <c r="F62" s="9"/>
      <c r="G62" s="12"/>
      <c r="H62" s="12"/>
      <c r="I62" s="12"/>
      <c r="J62" s="12"/>
      <c r="K62" s="9"/>
      <c r="L62" s="9"/>
      <c r="M62" s="9"/>
      <c r="N62" s="9"/>
      <c r="O62" s="9"/>
      <c r="P62" s="9"/>
      <c r="Q62" s="11" t="str">
        <f t="shared" si="1"/>
        <v/>
      </c>
      <c r="R62" s="9"/>
      <c r="S62" s="9"/>
      <c r="T62" s="9"/>
      <c r="U62" s="9"/>
      <c r="V62" s="19">
        <v>0</v>
      </c>
      <c r="W62" s="9"/>
      <c r="X62" s="9"/>
    </row>
    <row r="63" spans="1:24" x14ac:dyDescent="0.3">
      <c r="A63" s="10" t="s">
        <v>219</v>
      </c>
      <c r="B63" s="9"/>
      <c r="C63" s="11" t="str">
        <f>IFERROR(VLOOKUP(B63,Lotes!$A$5:$O$54,2,FALSE()),"")</f>
        <v/>
      </c>
      <c r="D63" s="9"/>
      <c r="E63" s="9"/>
      <c r="F63" s="9"/>
      <c r="G63" s="12"/>
      <c r="H63" s="12"/>
      <c r="I63" s="12"/>
      <c r="J63" s="12"/>
      <c r="K63" s="9"/>
      <c r="L63" s="9"/>
      <c r="M63" s="9"/>
      <c r="N63" s="9"/>
      <c r="O63" s="9"/>
      <c r="P63" s="9"/>
      <c r="Q63" s="11" t="str">
        <f t="shared" si="1"/>
        <v/>
      </c>
      <c r="R63" s="9"/>
      <c r="S63" s="9"/>
      <c r="T63" s="9"/>
      <c r="U63" s="9"/>
      <c r="V63" s="19">
        <v>0</v>
      </c>
      <c r="W63" s="9"/>
      <c r="X63" s="9"/>
    </row>
    <row r="64" spans="1:24" x14ac:dyDescent="0.3">
      <c r="A64" s="10" t="s">
        <v>220</v>
      </c>
      <c r="B64" s="9"/>
      <c r="C64" s="11" t="str">
        <f>IFERROR(VLOOKUP(B64,Lotes!$A$5:$O$54,2,FALSE()),"")</f>
        <v/>
      </c>
      <c r="D64" s="9"/>
      <c r="E64" s="9"/>
      <c r="F64" s="9"/>
      <c r="G64" s="12"/>
      <c r="H64" s="12"/>
      <c r="I64" s="12"/>
      <c r="J64" s="12"/>
      <c r="K64" s="9"/>
      <c r="L64" s="9"/>
      <c r="M64" s="9"/>
      <c r="N64" s="9"/>
      <c r="O64" s="9"/>
      <c r="P64" s="9"/>
      <c r="Q64" s="11" t="str">
        <f t="shared" si="1"/>
        <v/>
      </c>
      <c r="R64" s="9"/>
      <c r="S64" s="9"/>
      <c r="T64" s="9"/>
      <c r="U64" s="9"/>
      <c r="V64" s="19">
        <v>0</v>
      </c>
      <c r="W64" s="9"/>
      <c r="X64" s="9"/>
    </row>
    <row r="65" spans="1:24" x14ac:dyDescent="0.3">
      <c r="A65" s="10" t="s">
        <v>221</v>
      </c>
      <c r="B65" s="9"/>
      <c r="C65" s="11" t="str">
        <f>IFERROR(VLOOKUP(B65,Lotes!$A$5:$O$54,2,FALSE()),"")</f>
        <v/>
      </c>
      <c r="D65" s="9"/>
      <c r="E65" s="9"/>
      <c r="F65" s="9"/>
      <c r="G65" s="12"/>
      <c r="H65" s="12"/>
      <c r="I65" s="12"/>
      <c r="J65" s="12"/>
      <c r="K65" s="9"/>
      <c r="L65" s="9"/>
      <c r="M65" s="9"/>
      <c r="N65" s="9"/>
      <c r="O65" s="9"/>
      <c r="P65" s="9"/>
      <c r="Q65" s="11" t="str">
        <f t="shared" si="1"/>
        <v/>
      </c>
      <c r="R65" s="9"/>
      <c r="S65" s="9"/>
      <c r="T65" s="9"/>
      <c r="U65" s="9"/>
      <c r="V65" s="19">
        <v>0</v>
      </c>
      <c r="W65" s="9"/>
      <c r="X65" s="9"/>
    </row>
    <row r="66" spans="1:24" x14ac:dyDescent="0.3">
      <c r="A66" s="10" t="s">
        <v>222</v>
      </c>
      <c r="B66" s="9"/>
      <c r="C66" s="11" t="str">
        <f>IFERROR(VLOOKUP(B66,Lotes!$A$5:$O$54,2,FALSE()),"")</f>
        <v/>
      </c>
      <c r="D66" s="9"/>
      <c r="E66" s="9"/>
      <c r="F66" s="9"/>
      <c r="G66" s="12"/>
      <c r="H66" s="12"/>
      <c r="I66" s="12"/>
      <c r="J66" s="12"/>
      <c r="K66" s="9"/>
      <c r="L66" s="9"/>
      <c r="M66" s="9"/>
      <c r="N66" s="9"/>
      <c r="O66" s="9"/>
      <c r="P66" s="9"/>
      <c r="Q66" s="11" t="str">
        <f t="shared" si="1"/>
        <v/>
      </c>
      <c r="R66" s="9"/>
      <c r="S66" s="9"/>
      <c r="T66" s="9"/>
      <c r="U66" s="9"/>
      <c r="V66" s="19">
        <v>0</v>
      </c>
      <c r="W66" s="9"/>
      <c r="X66" s="9"/>
    </row>
    <row r="67" spans="1:24" x14ac:dyDescent="0.3">
      <c r="A67" s="10" t="s">
        <v>223</v>
      </c>
      <c r="B67" s="9"/>
      <c r="C67" s="11" t="str">
        <f>IFERROR(VLOOKUP(B67,Lotes!$A$5:$O$54,2,FALSE()),"")</f>
        <v/>
      </c>
      <c r="D67" s="9"/>
      <c r="E67" s="9"/>
      <c r="F67" s="9"/>
      <c r="G67" s="12"/>
      <c r="H67" s="12"/>
      <c r="I67" s="12"/>
      <c r="J67" s="12"/>
      <c r="K67" s="9"/>
      <c r="L67" s="9"/>
      <c r="M67" s="9"/>
      <c r="N67" s="9"/>
      <c r="O67" s="9"/>
      <c r="P67" s="9"/>
      <c r="Q67" s="11" t="str">
        <f t="shared" si="1"/>
        <v/>
      </c>
      <c r="R67" s="9"/>
      <c r="S67" s="9"/>
      <c r="T67" s="9"/>
      <c r="U67" s="9"/>
      <c r="V67" s="19">
        <v>0</v>
      </c>
      <c r="W67" s="9"/>
      <c r="X67" s="9"/>
    </row>
    <row r="68" spans="1:24" x14ac:dyDescent="0.3">
      <c r="A68" s="10" t="s">
        <v>224</v>
      </c>
      <c r="B68" s="9"/>
      <c r="C68" s="11" t="str">
        <f>IFERROR(VLOOKUP(B68,Lotes!$A$5:$O$54,2,FALSE()),"")</f>
        <v/>
      </c>
      <c r="D68" s="9"/>
      <c r="E68" s="9"/>
      <c r="F68" s="9"/>
      <c r="G68" s="12"/>
      <c r="H68" s="12"/>
      <c r="I68" s="12"/>
      <c r="J68" s="12"/>
      <c r="K68" s="9"/>
      <c r="L68" s="9"/>
      <c r="M68" s="9"/>
      <c r="N68" s="9"/>
      <c r="O68" s="9"/>
      <c r="P68" s="9"/>
      <c r="Q68" s="11" t="str">
        <f t="shared" si="1"/>
        <v/>
      </c>
      <c r="R68" s="9"/>
      <c r="S68" s="9"/>
      <c r="T68" s="9"/>
      <c r="U68" s="9"/>
      <c r="V68" s="19">
        <v>0</v>
      </c>
      <c r="W68" s="9"/>
      <c r="X68" s="9"/>
    </row>
    <row r="69" spans="1:24" x14ac:dyDescent="0.3">
      <c r="A69" s="10" t="s">
        <v>225</v>
      </c>
      <c r="B69" s="9"/>
      <c r="C69" s="11" t="str">
        <f>IFERROR(VLOOKUP(B69,Lotes!$A$5:$O$54,2,FALSE()),"")</f>
        <v/>
      </c>
      <c r="D69" s="9"/>
      <c r="E69" s="9"/>
      <c r="F69" s="9"/>
      <c r="G69" s="12"/>
      <c r="H69" s="12"/>
      <c r="I69" s="12"/>
      <c r="J69" s="12"/>
      <c r="K69" s="9"/>
      <c r="L69" s="9"/>
      <c r="M69" s="9"/>
      <c r="N69" s="9"/>
      <c r="O69" s="9"/>
      <c r="P69" s="9"/>
      <c r="Q69" s="11" t="str">
        <f t="shared" ref="Q69:Q100" si="2">IF(OR(K69="",P69=""),"",K69*P69)</f>
        <v/>
      </c>
      <c r="R69" s="9"/>
      <c r="S69" s="9"/>
      <c r="T69" s="9"/>
      <c r="U69" s="9"/>
      <c r="V69" s="19">
        <v>0</v>
      </c>
      <c r="W69" s="9"/>
      <c r="X69" s="9"/>
    </row>
    <row r="70" spans="1:24" x14ac:dyDescent="0.3">
      <c r="A70" s="10" t="s">
        <v>226</v>
      </c>
      <c r="B70" s="9"/>
      <c r="C70" s="11" t="str">
        <f>IFERROR(VLOOKUP(B70,Lotes!$A$5:$O$54,2,FALSE()),"")</f>
        <v/>
      </c>
      <c r="D70" s="9"/>
      <c r="E70" s="9"/>
      <c r="F70" s="9"/>
      <c r="G70" s="12"/>
      <c r="H70" s="12"/>
      <c r="I70" s="12"/>
      <c r="J70" s="12"/>
      <c r="K70" s="9"/>
      <c r="L70" s="9"/>
      <c r="M70" s="9"/>
      <c r="N70" s="9"/>
      <c r="O70" s="9"/>
      <c r="P70" s="9"/>
      <c r="Q70" s="11" t="str">
        <f t="shared" si="2"/>
        <v/>
      </c>
      <c r="R70" s="9"/>
      <c r="S70" s="9"/>
      <c r="T70" s="9"/>
      <c r="U70" s="9"/>
      <c r="V70" s="19">
        <v>0</v>
      </c>
      <c r="W70" s="9"/>
      <c r="X70" s="9"/>
    </row>
    <row r="71" spans="1:24" x14ac:dyDescent="0.3">
      <c r="A71" s="10" t="s">
        <v>227</v>
      </c>
      <c r="B71" s="9"/>
      <c r="C71" s="11" t="str">
        <f>IFERROR(VLOOKUP(B71,Lotes!$A$5:$O$54,2,FALSE()),"")</f>
        <v/>
      </c>
      <c r="D71" s="9"/>
      <c r="E71" s="9"/>
      <c r="F71" s="9"/>
      <c r="G71" s="12"/>
      <c r="H71" s="12"/>
      <c r="I71" s="12"/>
      <c r="J71" s="12"/>
      <c r="K71" s="9"/>
      <c r="L71" s="9"/>
      <c r="M71" s="9"/>
      <c r="N71" s="9"/>
      <c r="O71" s="9"/>
      <c r="P71" s="9"/>
      <c r="Q71" s="11" t="str">
        <f t="shared" si="2"/>
        <v/>
      </c>
      <c r="R71" s="9"/>
      <c r="S71" s="9"/>
      <c r="T71" s="9"/>
      <c r="U71" s="9"/>
      <c r="V71" s="19">
        <v>0</v>
      </c>
      <c r="W71" s="9"/>
      <c r="X71" s="9"/>
    </row>
    <row r="72" spans="1:24" x14ac:dyDescent="0.3">
      <c r="A72" s="10" t="s">
        <v>228</v>
      </c>
      <c r="B72" s="9"/>
      <c r="C72" s="11" t="str">
        <f>IFERROR(VLOOKUP(B72,Lotes!$A$5:$O$54,2,FALSE()),"")</f>
        <v/>
      </c>
      <c r="D72" s="9"/>
      <c r="E72" s="9"/>
      <c r="F72" s="9"/>
      <c r="G72" s="12"/>
      <c r="H72" s="12"/>
      <c r="I72" s="12"/>
      <c r="J72" s="12"/>
      <c r="K72" s="9"/>
      <c r="L72" s="9"/>
      <c r="M72" s="9"/>
      <c r="N72" s="9"/>
      <c r="O72" s="9"/>
      <c r="P72" s="9"/>
      <c r="Q72" s="11" t="str">
        <f t="shared" si="2"/>
        <v/>
      </c>
      <c r="R72" s="9"/>
      <c r="S72" s="9"/>
      <c r="T72" s="9"/>
      <c r="U72" s="9"/>
      <c r="V72" s="19">
        <v>0</v>
      </c>
      <c r="W72" s="9"/>
      <c r="X72" s="9"/>
    </row>
    <row r="73" spans="1:24" x14ac:dyDescent="0.3">
      <c r="A73" s="10" t="s">
        <v>229</v>
      </c>
      <c r="B73" s="9"/>
      <c r="C73" s="11" t="str">
        <f>IFERROR(VLOOKUP(B73,Lotes!$A$5:$O$54,2,FALSE()),"")</f>
        <v/>
      </c>
      <c r="D73" s="9"/>
      <c r="E73" s="9"/>
      <c r="F73" s="9"/>
      <c r="G73" s="12"/>
      <c r="H73" s="12"/>
      <c r="I73" s="12"/>
      <c r="J73" s="12"/>
      <c r="K73" s="9"/>
      <c r="L73" s="9"/>
      <c r="M73" s="9"/>
      <c r="N73" s="9"/>
      <c r="O73" s="9"/>
      <c r="P73" s="9"/>
      <c r="Q73" s="11" t="str">
        <f t="shared" si="2"/>
        <v/>
      </c>
      <c r="R73" s="9"/>
      <c r="S73" s="9"/>
      <c r="T73" s="9"/>
      <c r="U73" s="9"/>
      <c r="V73" s="19">
        <v>0</v>
      </c>
      <c r="W73" s="9"/>
      <c r="X73" s="9"/>
    </row>
    <row r="74" spans="1:24" x14ac:dyDescent="0.3">
      <c r="A74" s="10" t="s">
        <v>230</v>
      </c>
      <c r="B74" s="9"/>
      <c r="C74" s="11" t="str">
        <f>IFERROR(VLOOKUP(B74,Lotes!$A$5:$O$54,2,FALSE()),"")</f>
        <v/>
      </c>
      <c r="D74" s="9"/>
      <c r="E74" s="9"/>
      <c r="F74" s="9"/>
      <c r="G74" s="12"/>
      <c r="H74" s="12"/>
      <c r="I74" s="12"/>
      <c r="J74" s="12"/>
      <c r="K74" s="9"/>
      <c r="L74" s="9"/>
      <c r="M74" s="9"/>
      <c r="N74" s="9"/>
      <c r="O74" s="9"/>
      <c r="P74" s="9"/>
      <c r="Q74" s="11" t="str">
        <f t="shared" si="2"/>
        <v/>
      </c>
      <c r="R74" s="9"/>
      <c r="S74" s="9"/>
      <c r="T74" s="9"/>
      <c r="U74" s="9"/>
      <c r="V74" s="19">
        <v>0</v>
      </c>
      <c r="W74" s="9"/>
      <c r="X74" s="9"/>
    </row>
    <row r="75" spans="1:24" x14ac:dyDescent="0.3">
      <c r="A75" s="10" t="s">
        <v>231</v>
      </c>
      <c r="B75" s="9"/>
      <c r="C75" s="11" t="str">
        <f>IFERROR(VLOOKUP(B75,Lotes!$A$5:$O$54,2,FALSE()),"")</f>
        <v/>
      </c>
      <c r="D75" s="9"/>
      <c r="E75" s="9"/>
      <c r="F75" s="9"/>
      <c r="G75" s="12"/>
      <c r="H75" s="12"/>
      <c r="I75" s="12"/>
      <c r="J75" s="12"/>
      <c r="K75" s="9"/>
      <c r="L75" s="9"/>
      <c r="M75" s="9"/>
      <c r="N75" s="9"/>
      <c r="O75" s="9"/>
      <c r="P75" s="9"/>
      <c r="Q75" s="11" t="str">
        <f t="shared" si="2"/>
        <v/>
      </c>
      <c r="R75" s="9"/>
      <c r="S75" s="9"/>
      <c r="T75" s="9"/>
      <c r="U75" s="9"/>
      <c r="V75" s="19">
        <v>0</v>
      </c>
      <c r="W75" s="9"/>
      <c r="X75" s="9"/>
    </row>
    <row r="76" spans="1:24" x14ac:dyDescent="0.3">
      <c r="A76" s="10" t="s">
        <v>232</v>
      </c>
      <c r="B76" s="9"/>
      <c r="C76" s="11" t="str">
        <f>IFERROR(VLOOKUP(B76,Lotes!$A$5:$O$54,2,FALSE()),"")</f>
        <v/>
      </c>
      <c r="D76" s="9"/>
      <c r="E76" s="9"/>
      <c r="F76" s="9"/>
      <c r="G76" s="12"/>
      <c r="H76" s="12"/>
      <c r="I76" s="12"/>
      <c r="J76" s="12"/>
      <c r="K76" s="9"/>
      <c r="L76" s="9"/>
      <c r="M76" s="9"/>
      <c r="N76" s="9"/>
      <c r="O76" s="9"/>
      <c r="P76" s="9"/>
      <c r="Q76" s="11" t="str">
        <f t="shared" si="2"/>
        <v/>
      </c>
      <c r="R76" s="9"/>
      <c r="S76" s="9"/>
      <c r="T76" s="9"/>
      <c r="U76" s="9"/>
      <c r="V76" s="19">
        <v>0</v>
      </c>
      <c r="W76" s="9"/>
      <c r="X76" s="9"/>
    </row>
    <row r="77" spans="1:24" x14ac:dyDescent="0.3">
      <c r="A77" s="10" t="s">
        <v>233</v>
      </c>
      <c r="B77" s="9"/>
      <c r="C77" s="11" t="str">
        <f>IFERROR(VLOOKUP(B77,Lotes!$A$5:$O$54,2,FALSE()),"")</f>
        <v/>
      </c>
      <c r="D77" s="9"/>
      <c r="E77" s="9"/>
      <c r="F77" s="9"/>
      <c r="G77" s="12"/>
      <c r="H77" s="12"/>
      <c r="I77" s="12"/>
      <c r="J77" s="12"/>
      <c r="K77" s="9"/>
      <c r="L77" s="9"/>
      <c r="M77" s="9"/>
      <c r="N77" s="9"/>
      <c r="O77" s="9"/>
      <c r="P77" s="9"/>
      <c r="Q77" s="11" t="str">
        <f t="shared" si="2"/>
        <v/>
      </c>
      <c r="R77" s="9"/>
      <c r="S77" s="9"/>
      <c r="T77" s="9"/>
      <c r="U77" s="9"/>
      <c r="V77" s="19">
        <v>0</v>
      </c>
      <c r="W77" s="9"/>
      <c r="X77" s="9"/>
    </row>
    <row r="78" spans="1:24" x14ac:dyDescent="0.3">
      <c r="A78" s="10" t="s">
        <v>234</v>
      </c>
      <c r="B78" s="9"/>
      <c r="C78" s="11" t="str">
        <f>IFERROR(VLOOKUP(B78,Lotes!$A$5:$O$54,2,FALSE()),"")</f>
        <v/>
      </c>
      <c r="D78" s="9"/>
      <c r="E78" s="9"/>
      <c r="F78" s="9"/>
      <c r="G78" s="12"/>
      <c r="H78" s="12"/>
      <c r="I78" s="12"/>
      <c r="J78" s="12"/>
      <c r="K78" s="9"/>
      <c r="L78" s="9"/>
      <c r="M78" s="9"/>
      <c r="N78" s="9"/>
      <c r="O78" s="9"/>
      <c r="P78" s="9"/>
      <c r="Q78" s="11" t="str">
        <f t="shared" si="2"/>
        <v/>
      </c>
      <c r="R78" s="9"/>
      <c r="S78" s="9"/>
      <c r="T78" s="9"/>
      <c r="U78" s="9"/>
      <c r="V78" s="19">
        <v>0</v>
      </c>
      <c r="W78" s="9"/>
      <c r="X78" s="9"/>
    </row>
    <row r="79" spans="1:24" x14ac:dyDescent="0.3">
      <c r="A79" s="10" t="s">
        <v>235</v>
      </c>
      <c r="B79" s="9"/>
      <c r="C79" s="11" t="str">
        <f>IFERROR(VLOOKUP(B79,Lotes!$A$5:$O$54,2,FALSE()),"")</f>
        <v/>
      </c>
      <c r="D79" s="9"/>
      <c r="E79" s="9"/>
      <c r="F79" s="9"/>
      <c r="G79" s="12"/>
      <c r="H79" s="12"/>
      <c r="I79" s="12"/>
      <c r="J79" s="12"/>
      <c r="K79" s="9"/>
      <c r="L79" s="9"/>
      <c r="M79" s="9"/>
      <c r="N79" s="9"/>
      <c r="O79" s="9"/>
      <c r="P79" s="9"/>
      <c r="Q79" s="11" t="str">
        <f t="shared" si="2"/>
        <v/>
      </c>
      <c r="R79" s="9"/>
      <c r="S79" s="9"/>
      <c r="T79" s="9"/>
      <c r="U79" s="9"/>
      <c r="V79" s="19">
        <v>0</v>
      </c>
      <c r="W79" s="9"/>
      <c r="X79" s="9"/>
    </row>
    <row r="80" spans="1:24" x14ac:dyDescent="0.3">
      <c r="A80" s="10" t="s">
        <v>236</v>
      </c>
      <c r="B80" s="9"/>
      <c r="C80" s="11" t="str">
        <f>IFERROR(VLOOKUP(B80,Lotes!$A$5:$O$54,2,FALSE()),"")</f>
        <v/>
      </c>
      <c r="D80" s="9"/>
      <c r="E80" s="9"/>
      <c r="F80" s="9"/>
      <c r="G80" s="12"/>
      <c r="H80" s="12"/>
      <c r="I80" s="12"/>
      <c r="J80" s="12"/>
      <c r="K80" s="9"/>
      <c r="L80" s="9"/>
      <c r="M80" s="9"/>
      <c r="N80" s="9"/>
      <c r="O80" s="9"/>
      <c r="P80" s="9"/>
      <c r="Q80" s="11" t="str">
        <f t="shared" si="2"/>
        <v/>
      </c>
      <c r="R80" s="9"/>
      <c r="S80" s="9"/>
      <c r="T80" s="9"/>
      <c r="U80" s="9"/>
      <c r="V80" s="19">
        <v>0</v>
      </c>
      <c r="W80" s="9"/>
      <c r="X80" s="9"/>
    </row>
    <row r="81" spans="1:24" x14ac:dyDescent="0.3">
      <c r="A81" s="10" t="s">
        <v>237</v>
      </c>
      <c r="B81" s="9"/>
      <c r="C81" s="11" t="str">
        <f>IFERROR(VLOOKUP(B81,Lotes!$A$5:$O$54,2,FALSE()),"")</f>
        <v/>
      </c>
      <c r="D81" s="9"/>
      <c r="E81" s="9"/>
      <c r="F81" s="9"/>
      <c r="G81" s="12"/>
      <c r="H81" s="12"/>
      <c r="I81" s="12"/>
      <c r="J81" s="12"/>
      <c r="K81" s="9"/>
      <c r="L81" s="9"/>
      <c r="M81" s="9"/>
      <c r="N81" s="9"/>
      <c r="O81" s="9"/>
      <c r="P81" s="9"/>
      <c r="Q81" s="11" t="str">
        <f t="shared" si="2"/>
        <v/>
      </c>
      <c r="R81" s="9"/>
      <c r="S81" s="9"/>
      <c r="T81" s="9"/>
      <c r="U81" s="9"/>
      <c r="V81" s="19">
        <v>0</v>
      </c>
      <c r="W81" s="9"/>
      <c r="X81" s="9"/>
    </row>
    <row r="82" spans="1:24" x14ac:dyDescent="0.3">
      <c r="A82" s="10" t="s">
        <v>238</v>
      </c>
      <c r="B82" s="9"/>
      <c r="C82" s="11" t="str">
        <f>IFERROR(VLOOKUP(B82,Lotes!$A$5:$O$54,2,FALSE()),"")</f>
        <v/>
      </c>
      <c r="D82" s="9"/>
      <c r="E82" s="9"/>
      <c r="F82" s="9"/>
      <c r="G82" s="12"/>
      <c r="H82" s="12"/>
      <c r="I82" s="12"/>
      <c r="J82" s="12"/>
      <c r="K82" s="9"/>
      <c r="L82" s="9"/>
      <c r="M82" s="9"/>
      <c r="N82" s="9"/>
      <c r="O82" s="9"/>
      <c r="P82" s="9"/>
      <c r="Q82" s="11" t="str">
        <f t="shared" si="2"/>
        <v/>
      </c>
      <c r="R82" s="9"/>
      <c r="S82" s="9"/>
      <c r="T82" s="9"/>
      <c r="U82" s="9"/>
      <c r="V82" s="19">
        <v>0</v>
      </c>
      <c r="W82" s="9"/>
      <c r="X82" s="9"/>
    </row>
    <row r="83" spans="1:24" x14ac:dyDescent="0.3">
      <c r="A83" s="10" t="s">
        <v>239</v>
      </c>
      <c r="B83" s="9"/>
      <c r="C83" s="11" t="str">
        <f>IFERROR(VLOOKUP(B83,Lotes!$A$5:$O$54,2,FALSE()),"")</f>
        <v/>
      </c>
      <c r="D83" s="9"/>
      <c r="E83" s="9"/>
      <c r="F83" s="9"/>
      <c r="G83" s="12"/>
      <c r="H83" s="12"/>
      <c r="I83" s="12"/>
      <c r="J83" s="12"/>
      <c r="K83" s="9"/>
      <c r="L83" s="9"/>
      <c r="M83" s="9"/>
      <c r="N83" s="9"/>
      <c r="O83" s="9"/>
      <c r="P83" s="9"/>
      <c r="Q83" s="11" t="str">
        <f t="shared" si="2"/>
        <v/>
      </c>
      <c r="R83" s="9"/>
      <c r="S83" s="9"/>
      <c r="T83" s="9"/>
      <c r="U83" s="9"/>
      <c r="V83" s="19">
        <v>0</v>
      </c>
      <c r="W83" s="9"/>
      <c r="X83" s="9"/>
    </row>
    <row r="84" spans="1:24" x14ac:dyDescent="0.3">
      <c r="A84" s="10" t="s">
        <v>240</v>
      </c>
      <c r="B84" s="9"/>
      <c r="C84" s="11" t="str">
        <f>IFERROR(VLOOKUP(B84,Lotes!$A$5:$O$54,2,FALSE()),"")</f>
        <v/>
      </c>
      <c r="D84" s="9"/>
      <c r="E84" s="9"/>
      <c r="F84" s="9"/>
      <c r="G84" s="12"/>
      <c r="H84" s="12"/>
      <c r="I84" s="12"/>
      <c r="J84" s="12"/>
      <c r="K84" s="9"/>
      <c r="L84" s="9"/>
      <c r="M84" s="9"/>
      <c r="N84" s="9"/>
      <c r="O84" s="9"/>
      <c r="P84" s="9"/>
      <c r="Q84" s="11" t="str">
        <f t="shared" si="2"/>
        <v/>
      </c>
      <c r="R84" s="9"/>
      <c r="S84" s="9"/>
      <c r="T84" s="9"/>
      <c r="U84" s="9"/>
      <c r="V84" s="19">
        <v>0</v>
      </c>
      <c r="W84" s="9"/>
      <c r="X84" s="9"/>
    </row>
    <row r="85" spans="1:24" x14ac:dyDescent="0.3">
      <c r="A85" s="10" t="s">
        <v>241</v>
      </c>
      <c r="B85" s="9"/>
      <c r="C85" s="11" t="str">
        <f>IFERROR(VLOOKUP(B85,Lotes!$A$5:$O$54,2,FALSE()),"")</f>
        <v/>
      </c>
      <c r="D85" s="9"/>
      <c r="E85" s="9"/>
      <c r="F85" s="9"/>
      <c r="G85" s="12"/>
      <c r="H85" s="12"/>
      <c r="I85" s="12"/>
      <c r="J85" s="12"/>
      <c r="K85" s="9"/>
      <c r="L85" s="9"/>
      <c r="M85" s="9"/>
      <c r="N85" s="9"/>
      <c r="O85" s="9"/>
      <c r="P85" s="9"/>
      <c r="Q85" s="11" t="str">
        <f t="shared" si="2"/>
        <v/>
      </c>
      <c r="R85" s="9"/>
      <c r="S85" s="9"/>
      <c r="T85" s="9"/>
      <c r="U85" s="9"/>
      <c r="V85" s="19">
        <v>0</v>
      </c>
      <c r="W85" s="9"/>
      <c r="X85" s="9"/>
    </row>
    <row r="86" spans="1:24" x14ac:dyDescent="0.3">
      <c r="A86" s="10" t="s">
        <v>242</v>
      </c>
      <c r="B86" s="9"/>
      <c r="C86" s="11" t="str">
        <f>IFERROR(VLOOKUP(B86,Lotes!$A$5:$O$54,2,FALSE()),"")</f>
        <v/>
      </c>
      <c r="D86" s="9"/>
      <c r="E86" s="9"/>
      <c r="F86" s="9"/>
      <c r="G86" s="12"/>
      <c r="H86" s="12"/>
      <c r="I86" s="12"/>
      <c r="J86" s="12"/>
      <c r="K86" s="9"/>
      <c r="L86" s="9"/>
      <c r="M86" s="9"/>
      <c r="N86" s="9"/>
      <c r="O86" s="9"/>
      <c r="P86" s="9"/>
      <c r="Q86" s="11" t="str">
        <f t="shared" si="2"/>
        <v/>
      </c>
      <c r="R86" s="9"/>
      <c r="S86" s="9"/>
      <c r="T86" s="9"/>
      <c r="U86" s="9"/>
      <c r="V86" s="19">
        <v>0</v>
      </c>
      <c r="W86" s="9"/>
      <c r="X86" s="9"/>
    </row>
    <row r="87" spans="1:24" x14ac:dyDescent="0.3">
      <c r="A87" s="10" t="s">
        <v>243</v>
      </c>
      <c r="B87" s="9"/>
      <c r="C87" s="11" t="str">
        <f>IFERROR(VLOOKUP(B87,Lotes!$A$5:$O$54,2,FALSE()),"")</f>
        <v/>
      </c>
      <c r="D87" s="9"/>
      <c r="E87" s="9"/>
      <c r="F87" s="9"/>
      <c r="G87" s="12"/>
      <c r="H87" s="12"/>
      <c r="I87" s="12"/>
      <c r="J87" s="12"/>
      <c r="K87" s="9"/>
      <c r="L87" s="9"/>
      <c r="M87" s="9"/>
      <c r="N87" s="9"/>
      <c r="O87" s="9"/>
      <c r="P87" s="9"/>
      <c r="Q87" s="11" t="str">
        <f t="shared" si="2"/>
        <v/>
      </c>
      <c r="R87" s="9"/>
      <c r="S87" s="9"/>
      <c r="T87" s="9"/>
      <c r="U87" s="9"/>
      <c r="V87" s="19">
        <v>0</v>
      </c>
      <c r="W87" s="9"/>
      <c r="X87" s="9"/>
    </row>
    <row r="88" spans="1:24" x14ac:dyDescent="0.3">
      <c r="A88" s="10" t="s">
        <v>244</v>
      </c>
      <c r="B88" s="9"/>
      <c r="C88" s="11" t="str">
        <f>IFERROR(VLOOKUP(B88,Lotes!$A$5:$O$54,2,FALSE()),"")</f>
        <v/>
      </c>
      <c r="D88" s="9"/>
      <c r="E88" s="9"/>
      <c r="F88" s="9"/>
      <c r="G88" s="12"/>
      <c r="H88" s="12"/>
      <c r="I88" s="12"/>
      <c r="J88" s="12"/>
      <c r="K88" s="9"/>
      <c r="L88" s="9"/>
      <c r="M88" s="9"/>
      <c r="N88" s="9"/>
      <c r="O88" s="9"/>
      <c r="P88" s="9"/>
      <c r="Q88" s="11" t="str">
        <f t="shared" si="2"/>
        <v/>
      </c>
      <c r="R88" s="9"/>
      <c r="S88" s="9"/>
      <c r="T88" s="9"/>
      <c r="U88" s="9"/>
      <c r="V88" s="19">
        <v>0</v>
      </c>
      <c r="W88" s="9"/>
      <c r="X88" s="9"/>
    </row>
    <row r="89" spans="1:24" x14ac:dyDescent="0.3">
      <c r="A89" s="10" t="s">
        <v>245</v>
      </c>
      <c r="B89" s="9"/>
      <c r="C89" s="11" t="str">
        <f>IFERROR(VLOOKUP(B89,Lotes!$A$5:$O$54,2,FALSE()),"")</f>
        <v/>
      </c>
      <c r="D89" s="9"/>
      <c r="E89" s="9"/>
      <c r="F89" s="9"/>
      <c r="G89" s="12"/>
      <c r="H89" s="12"/>
      <c r="I89" s="12"/>
      <c r="J89" s="12"/>
      <c r="K89" s="9"/>
      <c r="L89" s="9"/>
      <c r="M89" s="9"/>
      <c r="N89" s="9"/>
      <c r="O89" s="9"/>
      <c r="P89" s="9"/>
      <c r="Q89" s="11" t="str">
        <f t="shared" si="2"/>
        <v/>
      </c>
      <c r="R89" s="9"/>
      <c r="S89" s="9"/>
      <c r="T89" s="9"/>
      <c r="U89" s="9"/>
      <c r="V89" s="19">
        <v>0</v>
      </c>
      <c r="W89" s="9"/>
      <c r="X89" s="9"/>
    </row>
    <row r="90" spans="1:24" x14ac:dyDescent="0.3">
      <c r="A90" s="10" t="s">
        <v>246</v>
      </c>
      <c r="B90" s="9"/>
      <c r="C90" s="11" t="str">
        <f>IFERROR(VLOOKUP(B90,Lotes!$A$5:$O$54,2,FALSE()),"")</f>
        <v/>
      </c>
      <c r="D90" s="9"/>
      <c r="E90" s="9"/>
      <c r="F90" s="9"/>
      <c r="G90" s="12"/>
      <c r="H90" s="12"/>
      <c r="I90" s="12"/>
      <c r="J90" s="12"/>
      <c r="K90" s="9"/>
      <c r="L90" s="9"/>
      <c r="M90" s="9"/>
      <c r="N90" s="9"/>
      <c r="O90" s="9"/>
      <c r="P90" s="9"/>
      <c r="Q90" s="11" t="str">
        <f t="shared" si="2"/>
        <v/>
      </c>
      <c r="R90" s="9"/>
      <c r="S90" s="9"/>
      <c r="T90" s="9"/>
      <c r="U90" s="9"/>
      <c r="V90" s="19">
        <v>0</v>
      </c>
      <c r="W90" s="9"/>
      <c r="X90" s="9"/>
    </row>
    <row r="91" spans="1:24" x14ac:dyDescent="0.3">
      <c r="A91" s="10" t="s">
        <v>247</v>
      </c>
      <c r="B91" s="9"/>
      <c r="C91" s="11" t="str">
        <f>IFERROR(VLOOKUP(B91,Lotes!$A$5:$O$54,2,FALSE()),"")</f>
        <v/>
      </c>
      <c r="D91" s="9"/>
      <c r="E91" s="9"/>
      <c r="F91" s="9"/>
      <c r="G91" s="12"/>
      <c r="H91" s="12"/>
      <c r="I91" s="12"/>
      <c r="J91" s="12"/>
      <c r="K91" s="9"/>
      <c r="L91" s="9"/>
      <c r="M91" s="9"/>
      <c r="N91" s="9"/>
      <c r="O91" s="9"/>
      <c r="P91" s="9"/>
      <c r="Q91" s="11" t="str">
        <f t="shared" si="2"/>
        <v/>
      </c>
      <c r="R91" s="9"/>
      <c r="S91" s="9"/>
      <c r="T91" s="9"/>
      <c r="U91" s="9"/>
      <c r="V91" s="19">
        <v>0</v>
      </c>
      <c r="W91" s="9"/>
      <c r="X91" s="9"/>
    </row>
    <row r="92" spans="1:24" x14ac:dyDescent="0.3">
      <c r="A92" s="10" t="s">
        <v>248</v>
      </c>
      <c r="B92" s="9"/>
      <c r="C92" s="11" t="str">
        <f>IFERROR(VLOOKUP(B92,Lotes!$A$5:$O$54,2,FALSE()),"")</f>
        <v/>
      </c>
      <c r="D92" s="9"/>
      <c r="E92" s="9"/>
      <c r="F92" s="9"/>
      <c r="G92" s="12"/>
      <c r="H92" s="12"/>
      <c r="I92" s="12"/>
      <c r="J92" s="12"/>
      <c r="K92" s="9"/>
      <c r="L92" s="9"/>
      <c r="M92" s="9"/>
      <c r="N92" s="9"/>
      <c r="O92" s="9"/>
      <c r="P92" s="9"/>
      <c r="Q92" s="11" t="str">
        <f t="shared" si="2"/>
        <v/>
      </c>
      <c r="R92" s="9"/>
      <c r="S92" s="9"/>
      <c r="T92" s="9"/>
      <c r="U92" s="9"/>
      <c r="V92" s="19">
        <v>0</v>
      </c>
      <c r="W92" s="9"/>
      <c r="X92" s="9"/>
    </row>
    <row r="93" spans="1:24" x14ac:dyDescent="0.3">
      <c r="A93" s="10" t="s">
        <v>249</v>
      </c>
      <c r="B93" s="9"/>
      <c r="C93" s="11" t="str">
        <f>IFERROR(VLOOKUP(B93,Lotes!$A$5:$O$54,2,FALSE()),"")</f>
        <v/>
      </c>
      <c r="D93" s="9"/>
      <c r="E93" s="9"/>
      <c r="F93" s="9"/>
      <c r="G93" s="12"/>
      <c r="H93" s="12"/>
      <c r="I93" s="12"/>
      <c r="J93" s="12"/>
      <c r="K93" s="9"/>
      <c r="L93" s="9"/>
      <c r="M93" s="9"/>
      <c r="N93" s="9"/>
      <c r="O93" s="9"/>
      <c r="P93" s="9"/>
      <c r="Q93" s="11" t="str">
        <f t="shared" si="2"/>
        <v/>
      </c>
      <c r="R93" s="9"/>
      <c r="S93" s="9"/>
      <c r="T93" s="9"/>
      <c r="U93" s="9"/>
      <c r="V93" s="19">
        <v>0</v>
      </c>
      <c r="W93" s="9"/>
      <c r="X93" s="9"/>
    </row>
    <row r="94" spans="1:24" x14ac:dyDescent="0.3">
      <c r="A94" s="10" t="s">
        <v>250</v>
      </c>
      <c r="B94" s="9"/>
      <c r="C94" s="11" t="str">
        <f>IFERROR(VLOOKUP(B94,Lotes!$A$5:$O$54,2,FALSE()),"")</f>
        <v/>
      </c>
      <c r="D94" s="9"/>
      <c r="E94" s="9"/>
      <c r="F94" s="9"/>
      <c r="G94" s="12"/>
      <c r="H94" s="12"/>
      <c r="I94" s="12"/>
      <c r="J94" s="12"/>
      <c r="K94" s="9"/>
      <c r="L94" s="9"/>
      <c r="M94" s="9"/>
      <c r="N94" s="9"/>
      <c r="O94" s="9"/>
      <c r="P94" s="9"/>
      <c r="Q94" s="11" t="str">
        <f t="shared" si="2"/>
        <v/>
      </c>
      <c r="R94" s="9"/>
      <c r="S94" s="9"/>
      <c r="T94" s="9"/>
      <c r="U94" s="9"/>
      <c r="V94" s="19">
        <v>0</v>
      </c>
      <c r="W94" s="9"/>
      <c r="X94" s="9"/>
    </row>
    <row r="95" spans="1:24" x14ac:dyDescent="0.3">
      <c r="A95" s="10" t="s">
        <v>251</v>
      </c>
      <c r="B95" s="9"/>
      <c r="C95" s="11" t="str">
        <f>IFERROR(VLOOKUP(B95,Lotes!$A$5:$O$54,2,FALSE()),"")</f>
        <v/>
      </c>
      <c r="D95" s="9"/>
      <c r="E95" s="9"/>
      <c r="F95" s="9"/>
      <c r="G95" s="12"/>
      <c r="H95" s="12"/>
      <c r="I95" s="12"/>
      <c r="J95" s="12"/>
      <c r="K95" s="9"/>
      <c r="L95" s="9"/>
      <c r="M95" s="9"/>
      <c r="N95" s="9"/>
      <c r="O95" s="9"/>
      <c r="P95" s="9"/>
      <c r="Q95" s="11" t="str">
        <f t="shared" si="2"/>
        <v/>
      </c>
      <c r="R95" s="9"/>
      <c r="S95" s="9"/>
      <c r="T95" s="9"/>
      <c r="U95" s="9"/>
      <c r="V95" s="19">
        <v>0</v>
      </c>
      <c r="W95" s="9"/>
      <c r="X95" s="9"/>
    </row>
    <row r="96" spans="1:24" x14ac:dyDescent="0.3">
      <c r="A96" s="10" t="s">
        <v>252</v>
      </c>
      <c r="B96" s="9"/>
      <c r="C96" s="11" t="str">
        <f>IFERROR(VLOOKUP(B96,Lotes!$A$5:$O$54,2,FALSE()),"")</f>
        <v/>
      </c>
      <c r="D96" s="9"/>
      <c r="E96" s="9"/>
      <c r="F96" s="9"/>
      <c r="G96" s="12"/>
      <c r="H96" s="12"/>
      <c r="I96" s="12"/>
      <c r="J96" s="12"/>
      <c r="K96" s="9"/>
      <c r="L96" s="9"/>
      <c r="M96" s="9"/>
      <c r="N96" s="9"/>
      <c r="O96" s="9"/>
      <c r="P96" s="9"/>
      <c r="Q96" s="11" t="str">
        <f t="shared" si="2"/>
        <v/>
      </c>
      <c r="R96" s="9"/>
      <c r="S96" s="9"/>
      <c r="T96" s="9"/>
      <c r="U96" s="9"/>
      <c r="V96" s="19">
        <v>0</v>
      </c>
      <c r="W96" s="9"/>
      <c r="X96" s="9"/>
    </row>
    <row r="97" spans="1:24" x14ac:dyDescent="0.3">
      <c r="A97" s="10" t="s">
        <v>253</v>
      </c>
      <c r="B97" s="9"/>
      <c r="C97" s="11" t="str">
        <f>IFERROR(VLOOKUP(B97,Lotes!$A$5:$O$54,2,FALSE()),"")</f>
        <v/>
      </c>
      <c r="D97" s="9"/>
      <c r="E97" s="9"/>
      <c r="F97" s="9"/>
      <c r="G97" s="12"/>
      <c r="H97" s="12"/>
      <c r="I97" s="12"/>
      <c r="J97" s="12"/>
      <c r="K97" s="9"/>
      <c r="L97" s="9"/>
      <c r="M97" s="9"/>
      <c r="N97" s="9"/>
      <c r="O97" s="9"/>
      <c r="P97" s="9"/>
      <c r="Q97" s="11" t="str">
        <f t="shared" si="2"/>
        <v/>
      </c>
      <c r="R97" s="9"/>
      <c r="S97" s="9"/>
      <c r="T97" s="9"/>
      <c r="U97" s="9"/>
      <c r="V97" s="19">
        <v>0</v>
      </c>
      <c r="W97" s="9"/>
      <c r="X97" s="9"/>
    </row>
    <row r="98" spans="1:24" x14ac:dyDescent="0.3">
      <c r="A98" s="10" t="s">
        <v>254</v>
      </c>
      <c r="B98" s="9"/>
      <c r="C98" s="11" t="str">
        <f>IFERROR(VLOOKUP(B98,Lotes!$A$5:$O$54,2,FALSE()),"")</f>
        <v/>
      </c>
      <c r="D98" s="9"/>
      <c r="E98" s="9"/>
      <c r="F98" s="9"/>
      <c r="G98" s="12"/>
      <c r="H98" s="12"/>
      <c r="I98" s="12"/>
      <c r="J98" s="12"/>
      <c r="K98" s="9"/>
      <c r="L98" s="9"/>
      <c r="M98" s="9"/>
      <c r="N98" s="9"/>
      <c r="O98" s="9"/>
      <c r="P98" s="9"/>
      <c r="Q98" s="11" t="str">
        <f t="shared" si="2"/>
        <v/>
      </c>
      <c r="R98" s="9"/>
      <c r="S98" s="9"/>
      <c r="T98" s="9"/>
      <c r="U98" s="9"/>
      <c r="V98" s="19">
        <v>0</v>
      </c>
      <c r="W98" s="9"/>
      <c r="X98" s="9"/>
    </row>
    <row r="99" spans="1:24" x14ac:dyDescent="0.3">
      <c r="A99" s="10" t="s">
        <v>255</v>
      </c>
      <c r="B99" s="9"/>
      <c r="C99" s="11" t="str">
        <f>IFERROR(VLOOKUP(B99,Lotes!$A$5:$O$54,2,FALSE()),"")</f>
        <v/>
      </c>
      <c r="D99" s="9"/>
      <c r="E99" s="9"/>
      <c r="F99" s="9"/>
      <c r="G99" s="12"/>
      <c r="H99" s="12"/>
      <c r="I99" s="12"/>
      <c r="J99" s="12"/>
      <c r="K99" s="9"/>
      <c r="L99" s="9"/>
      <c r="M99" s="9"/>
      <c r="N99" s="9"/>
      <c r="O99" s="9"/>
      <c r="P99" s="9"/>
      <c r="Q99" s="11" t="str">
        <f t="shared" si="2"/>
        <v/>
      </c>
      <c r="R99" s="9"/>
      <c r="S99" s="9"/>
      <c r="T99" s="9"/>
      <c r="U99" s="9"/>
      <c r="V99" s="19">
        <v>0</v>
      </c>
      <c r="W99" s="9"/>
      <c r="X99" s="9"/>
    </row>
    <row r="100" spans="1:24" x14ac:dyDescent="0.3">
      <c r="A100" s="10" t="s">
        <v>256</v>
      </c>
      <c r="B100" s="9"/>
      <c r="C100" s="11" t="str">
        <f>IFERROR(VLOOKUP(B100,Lotes!$A$5:$O$54,2,FALSE()),"")</f>
        <v/>
      </c>
      <c r="D100" s="9"/>
      <c r="E100" s="9"/>
      <c r="F100" s="9"/>
      <c r="G100" s="12"/>
      <c r="H100" s="12"/>
      <c r="I100" s="12"/>
      <c r="J100" s="12"/>
      <c r="K100" s="9"/>
      <c r="L100" s="9"/>
      <c r="M100" s="9"/>
      <c r="N100" s="9"/>
      <c r="O100" s="9"/>
      <c r="P100" s="9"/>
      <c r="Q100" s="11" t="str">
        <f t="shared" si="2"/>
        <v/>
      </c>
      <c r="R100" s="9"/>
      <c r="S100" s="9"/>
      <c r="T100" s="9"/>
      <c r="U100" s="9"/>
      <c r="V100" s="19">
        <v>0</v>
      </c>
      <c r="W100" s="9"/>
      <c r="X100" s="9"/>
    </row>
    <row r="101" spans="1:24" x14ac:dyDescent="0.3">
      <c r="A101" s="10" t="s">
        <v>257</v>
      </c>
      <c r="B101" s="9"/>
      <c r="C101" s="11" t="str">
        <f>IFERROR(VLOOKUP(B101,Lotes!$A$5:$O$54,2,FALSE()),"")</f>
        <v/>
      </c>
      <c r="D101" s="9"/>
      <c r="E101" s="9"/>
      <c r="F101" s="9"/>
      <c r="G101" s="12"/>
      <c r="H101" s="12"/>
      <c r="I101" s="12"/>
      <c r="J101" s="12"/>
      <c r="K101" s="9"/>
      <c r="L101" s="9"/>
      <c r="M101" s="9"/>
      <c r="N101" s="9"/>
      <c r="O101" s="9"/>
      <c r="P101" s="9"/>
      <c r="Q101" s="11" t="str">
        <f t="shared" ref="Q101:Q132" si="3">IF(OR(K101="",P101=""),"",K101*P101)</f>
        <v/>
      </c>
      <c r="R101" s="9"/>
      <c r="S101" s="9"/>
      <c r="T101" s="9"/>
      <c r="U101" s="9"/>
      <c r="V101" s="19">
        <v>0</v>
      </c>
      <c r="W101" s="9"/>
      <c r="X101" s="9"/>
    </row>
    <row r="102" spans="1:24" x14ac:dyDescent="0.3">
      <c r="A102" s="10" t="s">
        <v>258</v>
      </c>
      <c r="B102" s="9"/>
      <c r="C102" s="11" t="str">
        <f>IFERROR(VLOOKUP(B102,Lotes!$A$5:$O$54,2,FALSE()),"")</f>
        <v/>
      </c>
      <c r="D102" s="9"/>
      <c r="E102" s="9"/>
      <c r="F102" s="9"/>
      <c r="G102" s="12"/>
      <c r="H102" s="12"/>
      <c r="I102" s="12"/>
      <c r="J102" s="12"/>
      <c r="K102" s="9"/>
      <c r="L102" s="9"/>
      <c r="M102" s="9"/>
      <c r="N102" s="9"/>
      <c r="O102" s="9"/>
      <c r="P102" s="9"/>
      <c r="Q102" s="11" t="str">
        <f t="shared" si="3"/>
        <v/>
      </c>
      <c r="R102" s="9"/>
      <c r="S102" s="9"/>
      <c r="T102" s="9"/>
      <c r="U102" s="9"/>
      <c r="V102" s="19">
        <v>0</v>
      </c>
      <c r="W102" s="9"/>
      <c r="X102" s="9"/>
    </row>
    <row r="103" spans="1:24" x14ac:dyDescent="0.3">
      <c r="A103" s="10" t="s">
        <v>259</v>
      </c>
      <c r="B103" s="9"/>
      <c r="C103" s="11" t="str">
        <f>IFERROR(VLOOKUP(B103,Lotes!$A$5:$O$54,2,FALSE()),"")</f>
        <v/>
      </c>
      <c r="D103" s="9"/>
      <c r="E103" s="9"/>
      <c r="F103" s="9"/>
      <c r="G103" s="12"/>
      <c r="H103" s="12"/>
      <c r="I103" s="12"/>
      <c r="J103" s="12"/>
      <c r="K103" s="9"/>
      <c r="L103" s="9"/>
      <c r="M103" s="9"/>
      <c r="N103" s="9"/>
      <c r="O103" s="9"/>
      <c r="P103" s="9"/>
      <c r="Q103" s="11" t="str">
        <f t="shared" si="3"/>
        <v/>
      </c>
      <c r="R103" s="9"/>
      <c r="S103" s="9"/>
      <c r="T103" s="9"/>
      <c r="U103" s="9"/>
      <c r="V103" s="19">
        <v>0</v>
      </c>
      <c r="W103" s="9"/>
      <c r="X103" s="9"/>
    </row>
    <row r="104" spans="1:24" x14ac:dyDescent="0.3">
      <c r="A104" s="10" t="s">
        <v>260</v>
      </c>
      <c r="B104" s="9"/>
      <c r="C104" s="11" t="str">
        <f>IFERROR(VLOOKUP(B104,Lotes!$A$5:$O$54,2,FALSE()),"")</f>
        <v/>
      </c>
      <c r="D104" s="9"/>
      <c r="E104" s="9"/>
      <c r="F104" s="9"/>
      <c r="G104" s="12"/>
      <c r="H104" s="12"/>
      <c r="I104" s="12"/>
      <c r="J104" s="12"/>
      <c r="K104" s="9"/>
      <c r="L104" s="9"/>
      <c r="M104" s="9"/>
      <c r="N104" s="9"/>
      <c r="O104" s="9"/>
      <c r="P104" s="9"/>
      <c r="Q104" s="11" t="str">
        <f t="shared" si="3"/>
        <v/>
      </c>
      <c r="R104" s="9"/>
      <c r="S104" s="9"/>
      <c r="T104" s="9"/>
      <c r="U104" s="9"/>
      <c r="V104" s="19">
        <v>0</v>
      </c>
      <c r="W104" s="9"/>
      <c r="X104" s="9"/>
    </row>
    <row r="105" spans="1:24" x14ac:dyDescent="0.3">
      <c r="A105" s="10" t="s">
        <v>261</v>
      </c>
      <c r="B105" s="9"/>
      <c r="C105" s="11" t="str">
        <f>IFERROR(VLOOKUP(B105,Lotes!$A$5:$O$54,2,FALSE()),"")</f>
        <v/>
      </c>
      <c r="D105" s="9"/>
      <c r="E105" s="9"/>
      <c r="F105" s="9"/>
      <c r="G105" s="12"/>
      <c r="H105" s="12"/>
      <c r="I105" s="12"/>
      <c r="J105" s="12"/>
      <c r="K105" s="9"/>
      <c r="L105" s="9"/>
      <c r="M105" s="9"/>
      <c r="N105" s="9"/>
      <c r="O105" s="9"/>
      <c r="P105" s="9"/>
      <c r="Q105" s="11" t="str">
        <f t="shared" si="3"/>
        <v/>
      </c>
      <c r="R105" s="9"/>
      <c r="S105" s="9"/>
      <c r="T105" s="9"/>
      <c r="U105" s="9"/>
      <c r="V105" s="19">
        <v>0</v>
      </c>
      <c r="W105" s="9"/>
      <c r="X105" s="9"/>
    </row>
    <row r="106" spans="1:24" x14ac:dyDescent="0.3">
      <c r="A106" s="10" t="s">
        <v>262</v>
      </c>
      <c r="B106" s="9"/>
      <c r="C106" s="11" t="str">
        <f>IFERROR(VLOOKUP(B106,Lotes!$A$5:$O$54,2,FALSE()),"")</f>
        <v/>
      </c>
      <c r="D106" s="9"/>
      <c r="E106" s="9"/>
      <c r="F106" s="9"/>
      <c r="G106" s="12"/>
      <c r="H106" s="12"/>
      <c r="I106" s="12"/>
      <c r="J106" s="12"/>
      <c r="K106" s="9"/>
      <c r="L106" s="9"/>
      <c r="M106" s="9"/>
      <c r="N106" s="9"/>
      <c r="O106" s="9"/>
      <c r="P106" s="9"/>
      <c r="Q106" s="11" t="str">
        <f t="shared" si="3"/>
        <v/>
      </c>
      <c r="R106" s="9"/>
      <c r="S106" s="9"/>
      <c r="T106" s="9"/>
      <c r="U106" s="9"/>
      <c r="V106" s="19">
        <v>0</v>
      </c>
      <c r="W106" s="9"/>
      <c r="X106" s="9"/>
    </row>
    <row r="107" spans="1:24" x14ac:dyDescent="0.3">
      <c r="A107" s="10" t="s">
        <v>263</v>
      </c>
      <c r="B107" s="9"/>
      <c r="C107" s="11" t="str">
        <f>IFERROR(VLOOKUP(B107,Lotes!$A$5:$O$54,2,FALSE()),"")</f>
        <v/>
      </c>
      <c r="D107" s="9"/>
      <c r="E107" s="9"/>
      <c r="F107" s="9"/>
      <c r="G107" s="12"/>
      <c r="H107" s="12"/>
      <c r="I107" s="12"/>
      <c r="J107" s="12"/>
      <c r="K107" s="9"/>
      <c r="L107" s="9"/>
      <c r="M107" s="9"/>
      <c r="N107" s="9"/>
      <c r="O107" s="9"/>
      <c r="P107" s="9"/>
      <c r="Q107" s="11" t="str">
        <f t="shared" si="3"/>
        <v/>
      </c>
      <c r="R107" s="9"/>
      <c r="S107" s="9"/>
      <c r="T107" s="9"/>
      <c r="U107" s="9"/>
      <c r="V107" s="19">
        <v>0</v>
      </c>
      <c r="W107" s="9"/>
      <c r="X107" s="9"/>
    </row>
    <row r="108" spans="1:24" x14ac:dyDescent="0.3">
      <c r="A108" s="10" t="s">
        <v>264</v>
      </c>
      <c r="B108" s="9"/>
      <c r="C108" s="11" t="str">
        <f>IFERROR(VLOOKUP(B108,Lotes!$A$5:$O$54,2,FALSE()),"")</f>
        <v/>
      </c>
      <c r="D108" s="9"/>
      <c r="E108" s="9"/>
      <c r="F108" s="9"/>
      <c r="G108" s="12"/>
      <c r="H108" s="12"/>
      <c r="I108" s="12"/>
      <c r="J108" s="12"/>
      <c r="K108" s="9"/>
      <c r="L108" s="9"/>
      <c r="M108" s="9"/>
      <c r="N108" s="9"/>
      <c r="O108" s="9"/>
      <c r="P108" s="9"/>
      <c r="Q108" s="11" t="str">
        <f t="shared" si="3"/>
        <v/>
      </c>
      <c r="R108" s="9"/>
      <c r="S108" s="9"/>
      <c r="T108" s="9"/>
      <c r="U108" s="9"/>
      <c r="V108" s="19">
        <v>0</v>
      </c>
      <c r="W108" s="9"/>
      <c r="X108" s="9"/>
    </row>
    <row r="109" spans="1:24" x14ac:dyDescent="0.3">
      <c r="A109" s="10" t="s">
        <v>265</v>
      </c>
      <c r="B109" s="9"/>
      <c r="C109" s="11" t="str">
        <f>IFERROR(VLOOKUP(B109,Lotes!$A$5:$O$54,2,FALSE()),"")</f>
        <v/>
      </c>
      <c r="D109" s="9"/>
      <c r="E109" s="9"/>
      <c r="F109" s="9"/>
      <c r="G109" s="12"/>
      <c r="H109" s="12"/>
      <c r="I109" s="12"/>
      <c r="J109" s="12"/>
      <c r="K109" s="9"/>
      <c r="L109" s="9"/>
      <c r="M109" s="9"/>
      <c r="N109" s="9"/>
      <c r="O109" s="9"/>
      <c r="P109" s="9"/>
      <c r="Q109" s="11" t="str">
        <f t="shared" si="3"/>
        <v/>
      </c>
      <c r="R109" s="9"/>
      <c r="S109" s="9"/>
      <c r="T109" s="9"/>
      <c r="U109" s="9"/>
      <c r="V109" s="19">
        <v>0</v>
      </c>
      <c r="W109" s="9"/>
      <c r="X109" s="9"/>
    </row>
    <row r="110" spans="1:24" x14ac:dyDescent="0.3">
      <c r="A110" s="10" t="s">
        <v>266</v>
      </c>
      <c r="B110" s="9"/>
      <c r="C110" s="11" t="str">
        <f>IFERROR(VLOOKUP(B110,Lotes!$A$5:$O$54,2,FALSE()),"")</f>
        <v/>
      </c>
      <c r="D110" s="9"/>
      <c r="E110" s="9"/>
      <c r="F110" s="9"/>
      <c r="G110" s="12"/>
      <c r="H110" s="12"/>
      <c r="I110" s="12"/>
      <c r="J110" s="12"/>
      <c r="K110" s="9"/>
      <c r="L110" s="9"/>
      <c r="M110" s="9"/>
      <c r="N110" s="9"/>
      <c r="O110" s="9"/>
      <c r="P110" s="9"/>
      <c r="Q110" s="11" t="str">
        <f t="shared" si="3"/>
        <v/>
      </c>
      <c r="R110" s="9"/>
      <c r="S110" s="9"/>
      <c r="T110" s="9"/>
      <c r="U110" s="9"/>
      <c r="V110" s="19">
        <v>0</v>
      </c>
      <c r="W110" s="9"/>
      <c r="X110" s="9"/>
    </row>
    <row r="111" spans="1:24" x14ac:dyDescent="0.3">
      <c r="A111" s="10" t="s">
        <v>267</v>
      </c>
      <c r="B111" s="9"/>
      <c r="C111" s="11" t="str">
        <f>IFERROR(VLOOKUP(B111,Lotes!$A$5:$O$54,2,FALSE()),"")</f>
        <v/>
      </c>
      <c r="D111" s="9"/>
      <c r="E111" s="9"/>
      <c r="F111" s="9"/>
      <c r="G111" s="12"/>
      <c r="H111" s="12"/>
      <c r="I111" s="12"/>
      <c r="J111" s="12"/>
      <c r="K111" s="9"/>
      <c r="L111" s="9"/>
      <c r="M111" s="9"/>
      <c r="N111" s="9"/>
      <c r="O111" s="9"/>
      <c r="P111" s="9"/>
      <c r="Q111" s="11" t="str">
        <f t="shared" si="3"/>
        <v/>
      </c>
      <c r="R111" s="9"/>
      <c r="S111" s="9"/>
      <c r="T111" s="9"/>
      <c r="U111" s="9"/>
      <c r="V111" s="19">
        <v>0</v>
      </c>
      <c r="W111" s="9"/>
      <c r="X111" s="9"/>
    </row>
    <row r="112" spans="1:24" x14ac:dyDescent="0.3">
      <c r="A112" s="10" t="s">
        <v>268</v>
      </c>
      <c r="B112" s="9"/>
      <c r="C112" s="11" t="str">
        <f>IFERROR(VLOOKUP(B112,Lotes!$A$5:$O$54,2,FALSE()),"")</f>
        <v/>
      </c>
      <c r="D112" s="9"/>
      <c r="E112" s="9"/>
      <c r="F112" s="9"/>
      <c r="G112" s="12"/>
      <c r="H112" s="12"/>
      <c r="I112" s="12"/>
      <c r="J112" s="12"/>
      <c r="K112" s="9"/>
      <c r="L112" s="9"/>
      <c r="M112" s="9"/>
      <c r="N112" s="9"/>
      <c r="O112" s="9"/>
      <c r="P112" s="9"/>
      <c r="Q112" s="11" t="str">
        <f t="shared" si="3"/>
        <v/>
      </c>
      <c r="R112" s="9"/>
      <c r="S112" s="9"/>
      <c r="T112" s="9"/>
      <c r="U112" s="9"/>
      <c r="V112" s="19">
        <v>0</v>
      </c>
      <c r="W112" s="9"/>
      <c r="X112" s="9"/>
    </row>
    <row r="113" spans="1:24" x14ac:dyDescent="0.3">
      <c r="A113" s="10" t="s">
        <v>269</v>
      </c>
      <c r="B113" s="9"/>
      <c r="C113" s="11" t="str">
        <f>IFERROR(VLOOKUP(B113,Lotes!$A$5:$O$54,2,FALSE()),"")</f>
        <v/>
      </c>
      <c r="D113" s="9"/>
      <c r="E113" s="9"/>
      <c r="F113" s="9"/>
      <c r="G113" s="12"/>
      <c r="H113" s="12"/>
      <c r="I113" s="12"/>
      <c r="J113" s="12"/>
      <c r="K113" s="9"/>
      <c r="L113" s="9"/>
      <c r="M113" s="9"/>
      <c r="N113" s="9"/>
      <c r="O113" s="9"/>
      <c r="P113" s="9"/>
      <c r="Q113" s="11" t="str">
        <f t="shared" si="3"/>
        <v/>
      </c>
      <c r="R113" s="9"/>
      <c r="S113" s="9"/>
      <c r="T113" s="9"/>
      <c r="U113" s="9"/>
      <c r="V113" s="19">
        <v>0</v>
      </c>
      <c r="W113" s="9"/>
      <c r="X113" s="9"/>
    </row>
    <row r="114" spans="1:24" x14ac:dyDescent="0.3">
      <c r="A114" s="10" t="s">
        <v>270</v>
      </c>
      <c r="B114" s="9"/>
      <c r="C114" s="11" t="str">
        <f>IFERROR(VLOOKUP(B114,Lotes!$A$5:$O$54,2,FALSE()),"")</f>
        <v/>
      </c>
      <c r="D114" s="9"/>
      <c r="E114" s="9"/>
      <c r="F114" s="9"/>
      <c r="G114" s="12"/>
      <c r="H114" s="12"/>
      <c r="I114" s="12"/>
      <c r="J114" s="12"/>
      <c r="K114" s="9"/>
      <c r="L114" s="9"/>
      <c r="M114" s="9"/>
      <c r="N114" s="9"/>
      <c r="O114" s="9"/>
      <c r="P114" s="9"/>
      <c r="Q114" s="11" t="str">
        <f t="shared" si="3"/>
        <v/>
      </c>
      <c r="R114" s="9"/>
      <c r="S114" s="9"/>
      <c r="T114" s="9"/>
      <c r="U114" s="9"/>
      <c r="V114" s="19">
        <v>0</v>
      </c>
      <c r="W114" s="9"/>
      <c r="X114" s="9"/>
    </row>
    <row r="115" spans="1:24" x14ac:dyDescent="0.3">
      <c r="A115" s="10" t="s">
        <v>271</v>
      </c>
      <c r="B115" s="9"/>
      <c r="C115" s="11" t="str">
        <f>IFERROR(VLOOKUP(B115,Lotes!$A$5:$O$54,2,FALSE()),"")</f>
        <v/>
      </c>
      <c r="D115" s="9"/>
      <c r="E115" s="9"/>
      <c r="F115" s="9"/>
      <c r="G115" s="12"/>
      <c r="H115" s="12"/>
      <c r="I115" s="12"/>
      <c r="J115" s="12"/>
      <c r="K115" s="9"/>
      <c r="L115" s="9"/>
      <c r="M115" s="9"/>
      <c r="N115" s="9"/>
      <c r="O115" s="9"/>
      <c r="P115" s="9"/>
      <c r="Q115" s="11" t="str">
        <f t="shared" si="3"/>
        <v/>
      </c>
      <c r="R115" s="9"/>
      <c r="S115" s="9"/>
      <c r="T115" s="9"/>
      <c r="U115" s="9"/>
      <c r="V115" s="19">
        <v>0</v>
      </c>
      <c r="W115" s="9"/>
      <c r="X115" s="9"/>
    </row>
    <row r="116" spans="1:24" x14ac:dyDescent="0.3">
      <c r="A116" s="10" t="s">
        <v>272</v>
      </c>
      <c r="B116" s="9"/>
      <c r="C116" s="11" t="str">
        <f>IFERROR(VLOOKUP(B116,Lotes!$A$5:$O$54,2,FALSE()),"")</f>
        <v/>
      </c>
      <c r="D116" s="9"/>
      <c r="E116" s="9"/>
      <c r="F116" s="9"/>
      <c r="G116" s="12"/>
      <c r="H116" s="12"/>
      <c r="I116" s="12"/>
      <c r="J116" s="12"/>
      <c r="K116" s="9"/>
      <c r="L116" s="9"/>
      <c r="M116" s="9"/>
      <c r="N116" s="9"/>
      <c r="O116" s="9"/>
      <c r="P116" s="9"/>
      <c r="Q116" s="11" t="str">
        <f t="shared" si="3"/>
        <v/>
      </c>
      <c r="R116" s="9"/>
      <c r="S116" s="9"/>
      <c r="T116" s="9"/>
      <c r="U116" s="9"/>
      <c r="V116" s="19">
        <v>0</v>
      </c>
      <c r="W116" s="9"/>
      <c r="X116" s="9"/>
    </row>
    <row r="117" spans="1:24" x14ac:dyDescent="0.3">
      <c r="A117" s="10" t="s">
        <v>273</v>
      </c>
      <c r="B117" s="9"/>
      <c r="C117" s="11" t="str">
        <f>IFERROR(VLOOKUP(B117,Lotes!$A$5:$O$54,2,FALSE()),"")</f>
        <v/>
      </c>
      <c r="D117" s="9"/>
      <c r="E117" s="9"/>
      <c r="F117" s="9"/>
      <c r="G117" s="12"/>
      <c r="H117" s="12"/>
      <c r="I117" s="12"/>
      <c r="J117" s="12"/>
      <c r="K117" s="9"/>
      <c r="L117" s="9"/>
      <c r="M117" s="9"/>
      <c r="N117" s="9"/>
      <c r="O117" s="9"/>
      <c r="P117" s="9"/>
      <c r="Q117" s="11" t="str">
        <f t="shared" si="3"/>
        <v/>
      </c>
      <c r="R117" s="9"/>
      <c r="S117" s="9"/>
      <c r="T117" s="9"/>
      <c r="U117" s="9"/>
      <c r="V117" s="19">
        <v>0</v>
      </c>
      <c r="W117" s="9"/>
      <c r="X117" s="9"/>
    </row>
    <row r="118" spans="1:24" x14ac:dyDescent="0.3">
      <c r="A118" s="10" t="s">
        <v>274</v>
      </c>
      <c r="B118" s="9"/>
      <c r="C118" s="11" t="str">
        <f>IFERROR(VLOOKUP(B118,Lotes!$A$5:$O$54,2,FALSE()),"")</f>
        <v/>
      </c>
      <c r="D118" s="9"/>
      <c r="E118" s="9"/>
      <c r="F118" s="9"/>
      <c r="G118" s="12"/>
      <c r="H118" s="12"/>
      <c r="I118" s="12"/>
      <c r="J118" s="12"/>
      <c r="K118" s="9"/>
      <c r="L118" s="9"/>
      <c r="M118" s="9"/>
      <c r="N118" s="9"/>
      <c r="O118" s="9"/>
      <c r="P118" s="9"/>
      <c r="Q118" s="11" t="str">
        <f t="shared" si="3"/>
        <v/>
      </c>
      <c r="R118" s="9"/>
      <c r="S118" s="9"/>
      <c r="T118" s="9"/>
      <c r="U118" s="9"/>
      <c r="V118" s="19">
        <v>0</v>
      </c>
      <c r="W118" s="9"/>
      <c r="X118" s="9"/>
    </row>
    <row r="119" spans="1:24" x14ac:dyDescent="0.3">
      <c r="A119" s="10" t="s">
        <v>275</v>
      </c>
      <c r="B119" s="9"/>
      <c r="C119" s="11" t="str">
        <f>IFERROR(VLOOKUP(B119,Lotes!$A$5:$O$54,2,FALSE()),"")</f>
        <v/>
      </c>
      <c r="D119" s="9"/>
      <c r="E119" s="9"/>
      <c r="F119" s="9"/>
      <c r="G119" s="12"/>
      <c r="H119" s="12"/>
      <c r="I119" s="12"/>
      <c r="J119" s="12"/>
      <c r="K119" s="9"/>
      <c r="L119" s="9"/>
      <c r="M119" s="9"/>
      <c r="N119" s="9"/>
      <c r="O119" s="9"/>
      <c r="P119" s="9"/>
      <c r="Q119" s="11" t="str">
        <f t="shared" si="3"/>
        <v/>
      </c>
      <c r="R119" s="9"/>
      <c r="S119" s="9"/>
      <c r="T119" s="9"/>
      <c r="U119" s="9"/>
      <c r="V119" s="19">
        <v>0</v>
      </c>
      <c r="W119" s="9"/>
      <c r="X119" s="9"/>
    </row>
    <row r="120" spans="1:24" x14ac:dyDescent="0.3">
      <c r="A120" s="10" t="s">
        <v>276</v>
      </c>
      <c r="B120" s="9"/>
      <c r="C120" s="11" t="str">
        <f>IFERROR(VLOOKUP(B120,Lotes!$A$5:$O$54,2,FALSE()),"")</f>
        <v/>
      </c>
      <c r="D120" s="9"/>
      <c r="E120" s="9"/>
      <c r="F120" s="9"/>
      <c r="G120" s="12"/>
      <c r="H120" s="12"/>
      <c r="I120" s="12"/>
      <c r="J120" s="12"/>
      <c r="K120" s="9"/>
      <c r="L120" s="9"/>
      <c r="M120" s="9"/>
      <c r="N120" s="9"/>
      <c r="O120" s="9"/>
      <c r="P120" s="9"/>
      <c r="Q120" s="11" t="str">
        <f t="shared" si="3"/>
        <v/>
      </c>
      <c r="R120" s="9"/>
      <c r="S120" s="9"/>
      <c r="T120" s="9"/>
      <c r="U120" s="9"/>
      <c r="V120" s="19">
        <v>0</v>
      </c>
      <c r="W120" s="9"/>
      <c r="X120" s="9"/>
    </row>
    <row r="121" spans="1:24" x14ac:dyDescent="0.3">
      <c r="A121" s="10" t="s">
        <v>277</v>
      </c>
      <c r="B121" s="9"/>
      <c r="C121" s="11" t="str">
        <f>IFERROR(VLOOKUP(B121,Lotes!$A$5:$O$54,2,FALSE()),"")</f>
        <v/>
      </c>
      <c r="D121" s="9"/>
      <c r="E121" s="9"/>
      <c r="F121" s="9"/>
      <c r="G121" s="12"/>
      <c r="H121" s="12"/>
      <c r="I121" s="12"/>
      <c r="J121" s="12"/>
      <c r="K121" s="9"/>
      <c r="L121" s="9"/>
      <c r="M121" s="9"/>
      <c r="N121" s="9"/>
      <c r="O121" s="9"/>
      <c r="P121" s="9"/>
      <c r="Q121" s="11" t="str">
        <f t="shared" si="3"/>
        <v/>
      </c>
      <c r="R121" s="9"/>
      <c r="S121" s="9"/>
      <c r="T121" s="9"/>
      <c r="U121" s="9"/>
      <c r="V121" s="19">
        <v>0</v>
      </c>
      <c r="W121" s="9"/>
      <c r="X121" s="9"/>
    </row>
    <row r="122" spans="1:24" x14ac:dyDescent="0.3">
      <c r="A122" s="10" t="s">
        <v>278</v>
      </c>
      <c r="B122" s="9"/>
      <c r="C122" s="11" t="str">
        <f>IFERROR(VLOOKUP(B122,Lotes!$A$5:$O$54,2,FALSE()),"")</f>
        <v/>
      </c>
      <c r="D122" s="9"/>
      <c r="E122" s="9"/>
      <c r="F122" s="9"/>
      <c r="G122" s="12"/>
      <c r="H122" s="12"/>
      <c r="I122" s="12"/>
      <c r="J122" s="12"/>
      <c r="K122" s="9"/>
      <c r="L122" s="9"/>
      <c r="M122" s="9"/>
      <c r="N122" s="9"/>
      <c r="O122" s="9"/>
      <c r="P122" s="9"/>
      <c r="Q122" s="11" t="str">
        <f t="shared" si="3"/>
        <v/>
      </c>
      <c r="R122" s="9"/>
      <c r="S122" s="9"/>
      <c r="T122" s="9"/>
      <c r="U122" s="9"/>
      <c r="V122" s="19">
        <v>0</v>
      </c>
      <c r="W122" s="9"/>
      <c r="X122" s="9"/>
    </row>
    <row r="123" spans="1:24" x14ac:dyDescent="0.3">
      <c r="A123" s="10" t="s">
        <v>279</v>
      </c>
      <c r="B123" s="9"/>
      <c r="C123" s="11" t="str">
        <f>IFERROR(VLOOKUP(B123,Lotes!$A$5:$O$54,2,FALSE()),"")</f>
        <v/>
      </c>
      <c r="D123" s="9"/>
      <c r="E123" s="9"/>
      <c r="F123" s="9"/>
      <c r="G123" s="12"/>
      <c r="H123" s="12"/>
      <c r="I123" s="12"/>
      <c r="J123" s="12"/>
      <c r="K123" s="9"/>
      <c r="L123" s="9"/>
      <c r="M123" s="9"/>
      <c r="N123" s="9"/>
      <c r="O123" s="9"/>
      <c r="P123" s="9"/>
      <c r="Q123" s="11" t="str">
        <f t="shared" si="3"/>
        <v/>
      </c>
      <c r="R123" s="9"/>
      <c r="S123" s="9"/>
      <c r="T123" s="9"/>
      <c r="U123" s="9"/>
      <c r="V123" s="19">
        <v>0</v>
      </c>
      <c r="W123" s="9"/>
      <c r="X123" s="9"/>
    </row>
    <row r="124" spans="1:24" x14ac:dyDescent="0.3">
      <c r="A124" s="10" t="s">
        <v>280</v>
      </c>
      <c r="B124" s="9"/>
      <c r="C124" s="11" t="str">
        <f>IFERROR(VLOOKUP(B124,Lotes!$A$5:$O$54,2,FALSE()),"")</f>
        <v/>
      </c>
      <c r="D124" s="9"/>
      <c r="E124" s="9"/>
      <c r="F124" s="9"/>
      <c r="G124" s="12"/>
      <c r="H124" s="12"/>
      <c r="I124" s="12"/>
      <c r="J124" s="12"/>
      <c r="K124" s="9"/>
      <c r="L124" s="9"/>
      <c r="M124" s="9"/>
      <c r="N124" s="9"/>
      <c r="O124" s="9"/>
      <c r="P124" s="9"/>
      <c r="Q124" s="11" t="str">
        <f t="shared" si="3"/>
        <v/>
      </c>
      <c r="R124" s="9"/>
      <c r="S124" s="9"/>
      <c r="T124" s="9"/>
      <c r="U124" s="9"/>
      <c r="V124" s="19">
        <v>0</v>
      </c>
      <c r="W124" s="9"/>
      <c r="X124" s="9"/>
    </row>
    <row r="125" spans="1:24" x14ac:dyDescent="0.3">
      <c r="A125" s="10" t="s">
        <v>281</v>
      </c>
      <c r="B125" s="9"/>
      <c r="C125" s="11" t="str">
        <f>IFERROR(VLOOKUP(B125,Lotes!$A$5:$O$54,2,FALSE()),"")</f>
        <v/>
      </c>
      <c r="D125" s="9"/>
      <c r="E125" s="9"/>
      <c r="F125" s="9"/>
      <c r="G125" s="12"/>
      <c r="H125" s="12"/>
      <c r="I125" s="12"/>
      <c r="J125" s="12"/>
      <c r="K125" s="9"/>
      <c r="L125" s="9"/>
      <c r="M125" s="9"/>
      <c r="N125" s="9"/>
      <c r="O125" s="9"/>
      <c r="P125" s="9"/>
      <c r="Q125" s="11" t="str">
        <f t="shared" si="3"/>
        <v/>
      </c>
      <c r="R125" s="9"/>
      <c r="S125" s="9"/>
      <c r="T125" s="9"/>
      <c r="U125" s="9"/>
      <c r="V125" s="19">
        <v>0</v>
      </c>
      <c r="W125" s="9"/>
      <c r="X125" s="9"/>
    </row>
    <row r="126" spans="1:24" x14ac:dyDescent="0.3">
      <c r="A126" s="10" t="s">
        <v>282</v>
      </c>
      <c r="B126" s="9"/>
      <c r="C126" s="11" t="str">
        <f>IFERROR(VLOOKUP(B126,Lotes!$A$5:$O$54,2,FALSE()),"")</f>
        <v/>
      </c>
      <c r="D126" s="9"/>
      <c r="E126" s="9"/>
      <c r="F126" s="9"/>
      <c r="G126" s="12"/>
      <c r="H126" s="12"/>
      <c r="I126" s="12"/>
      <c r="J126" s="12"/>
      <c r="K126" s="9"/>
      <c r="L126" s="9"/>
      <c r="M126" s="9"/>
      <c r="N126" s="9"/>
      <c r="O126" s="9"/>
      <c r="P126" s="9"/>
      <c r="Q126" s="11" t="str">
        <f t="shared" si="3"/>
        <v/>
      </c>
      <c r="R126" s="9"/>
      <c r="S126" s="9"/>
      <c r="T126" s="9"/>
      <c r="U126" s="9"/>
      <c r="V126" s="19">
        <v>0</v>
      </c>
      <c r="W126" s="9"/>
      <c r="X126" s="9"/>
    </row>
    <row r="127" spans="1:24" x14ac:dyDescent="0.3">
      <c r="A127" s="10" t="s">
        <v>283</v>
      </c>
      <c r="B127" s="9"/>
      <c r="C127" s="11" t="str">
        <f>IFERROR(VLOOKUP(B127,Lotes!$A$5:$O$54,2,FALSE()),"")</f>
        <v/>
      </c>
      <c r="D127" s="9"/>
      <c r="E127" s="9"/>
      <c r="F127" s="9"/>
      <c r="G127" s="12"/>
      <c r="H127" s="12"/>
      <c r="I127" s="12"/>
      <c r="J127" s="12"/>
      <c r="K127" s="9"/>
      <c r="L127" s="9"/>
      <c r="M127" s="9"/>
      <c r="N127" s="9"/>
      <c r="O127" s="9"/>
      <c r="P127" s="9"/>
      <c r="Q127" s="11" t="str">
        <f t="shared" si="3"/>
        <v/>
      </c>
      <c r="R127" s="9"/>
      <c r="S127" s="9"/>
      <c r="T127" s="9"/>
      <c r="U127" s="9"/>
      <c r="V127" s="19">
        <v>0</v>
      </c>
      <c r="W127" s="9"/>
      <c r="X127" s="9"/>
    </row>
    <row r="128" spans="1:24" x14ac:dyDescent="0.3">
      <c r="A128" s="10" t="s">
        <v>284</v>
      </c>
      <c r="B128" s="9"/>
      <c r="C128" s="11" t="str">
        <f>IFERROR(VLOOKUP(B128,Lotes!$A$5:$O$54,2,FALSE()),"")</f>
        <v/>
      </c>
      <c r="D128" s="9"/>
      <c r="E128" s="9"/>
      <c r="F128" s="9"/>
      <c r="G128" s="12"/>
      <c r="H128" s="12"/>
      <c r="I128" s="12"/>
      <c r="J128" s="12"/>
      <c r="K128" s="9"/>
      <c r="L128" s="9"/>
      <c r="M128" s="9"/>
      <c r="N128" s="9"/>
      <c r="O128" s="9"/>
      <c r="P128" s="9"/>
      <c r="Q128" s="11" t="str">
        <f t="shared" si="3"/>
        <v/>
      </c>
      <c r="R128" s="9"/>
      <c r="S128" s="9"/>
      <c r="T128" s="9"/>
      <c r="U128" s="9"/>
      <c r="V128" s="19">
        <v>0</v>
      </c>
      <c r="W128" s="9"/>
      <c r="X128" s="9"/>
    </row>
    <row r="129" spans="1:24" x14ac:dyDescent="0.3">
      <c r="A129" s="10" t="s">
        <v>285</v>
      </c>
      <c r="B129" s="9"/>
      <c r="C129" s="11" t="str">
        <f>IFERROR(VLOOKUP(B129,Lotes!$A$5:$O$54,2,FALSE()),"")</f>
        <v/>
      </c>
      <c r="D129" s="9"/>
      <c r="E129" s="9"/>
      <c r="F129" s="9"/>
      <c r="G129" s="12"/>
      <c r="H129" s="12"/>
      <c r="I129" s="12"/>
      <c r="J129" s="12"/>
      <c r="K129" s="9"/>
      <c r="L129" s="9"/>
      <c r="M129" s="9"/>
      <c r="N129" s="9"/>
      <c r="O129" s="9"/>
      <c r="P129" s="9"/>
      <c r="Q129" s="11" t="str">
        <f t="shared" si="3"/>
        <v/>
      </c>
      <c r="R129" s="9"/>
      <c r="S129" s="9"/>
      <c r="T129" s="9"/>
      <c r="U129" s="9"/>
      <c r="V129" s="19">
        <v>0</v>
      </c>
      <c r="W129" s="9"/>
      <c r="X129" s="9"/>
    </row>
    <row r="130" spans="1:24" x14ac:dyDescent="0.3">
      <c r="A130" s="10" t="s">
        <v>286</v>
      </c>
      <c r="B130" s="9"/>
      <c r="C130" s="11" t="str">
        <f>IFERROR(VLOOKUP(B130,Lotes!$A$5:$O$54,2,FALSE()),"")</f>
        <v/>
      </c>
      <c r="D130" s="9"/>
      <c r="E130" s="9"/>
      <c r="F130" s="9"/>
      <c r="G130" s="12"/>
      <c r="H130" s="12"/>
      <c r="I130" s="12"/>
      <c r="J130" s="12"/>
      <c r="K130" s="9"/>
      <c r="L130" s="9"/>
      <c r="M130" s="9"/>
      <c r="N130" s="9"/>
      <c r="O130" s="9"/>
      <c r="P130" s="9"/>
      <c r="Q130" s="11" t="str">
        <f t="shared" si="3"/>
        <v/>
      </c>
      <c r="R130" s="9"/>
      <c r="S130" s="9"/>
      <c r="T130" s="9"/>
      <c r="U130" s="9"/>
      <c r="V130" s="19">
        <v>0</v>
      </c>
      <c r="W130" s="9"/>
      <c r="X130" s="9"/>
    </row>
    <row r="131" spans="1:24" x14ac:dyDescent="0.3">
      <c r="A131" s="10" t="s">
        <v>287</v>
      </c>
      <c r="B131" s="9"/>
      <c r="C131" s="11" t="str">
        <f>IFERROR(VLOOKUP(B131,Lotes!$A$5:$O$54,2,FALSE()),"")</f>
        <v/>
      </c>
      <c r="D131" s="9"/>
      <c r="E131" s="9"/>
      <c r="F131" s="9"/>
      <c r="G131" s="12"/>
      <c r="H131" s="12"/>
      <c r="I131" s="12"/>
      <c r="J131" s="12"/>
      <c r="K131" s="9"/>
      <c r="L131" s="9"/>
      <c r="M131" s="9"/>
      <c r="N131" s="9"/>
      <c r="O131" s="9"/>
      <c r="P131" s="9"/>
      <c r="Q131" s="11" t="str">
        <f t="shared" si="3"/>
        <v/>
      </c>
      <c r="R131" s="9"/>
      <c r="S131" s="9"/>
      <c r="T131" s="9"/>
      <c r="U131" s="9"/>
      <c r="V131" s="19">
        <v>0</v>
      </c>
      <c r="W131" s="9"/>
      <c r="X131" s="9"/>
    </row>
    <row r="132" spans="1:24" x14ac:dyDescent="0.3">
      <c r="A132" s="10" t="s">
        <v>288</v>
      </c>
      <c r="B132" s="9"/>
      <c r="C132" s="11" t="str">
        <f>IFERROR(VLOOKUP(B132,Lotes!$A$5:$O$54,2,FALSE()),"")</f>
        <v/>
      </c>
      <c r="D132" s="9"/>
      <c r="E132" s="9"/>
      <c r="F132" s="9"/>
      <c r="G132" s="12"/>
      <c r="H132" s="12"/>
      <c r="I132" s="12"/>
      <c r="J132" s="12"/>
      <c r="K132" s="9"/>
      <c r="L132" s="9"/>
      <c r="M132" s="9"/>
      <c r="N132" s="9"/>
      <c r="O132" s="9"/>
      <c r="P132" s="9"/>
      <c r="Q132" s="11" t="str">
        <f t="shared" si="3"/>
        <v/>
      </c>
      <c r="R132" s="9"/>
      <c r="S132" s="9"/>
      <c r="T132" s="9"/>
      <c r="U132" s="9"/>
      <c r="V132" s="19">
        <v>0</v>
      </c>
      <c r="W132" s="9"/>
      <c r="X132" s="9"/>
    </row>
    <row r="133" spans="1:24" x14ac:dyDescent="0.3">
      <c r="A133" s="10" t="s">
        <v>289</v>
      </c>
      <c r="B133" s="9"/>
      <c r="C133" s="11" t="str">
        <f>IFERROR(VLOOKUP(B133,Lotes!$A$5:$O$54,2,FALSE()),"")</f>
        <v/>
      </c>
      <c r="D133" s="9"/>
      <c r="E133" s="9"/>
      <c r="F133" s="9"/>
      <c r="G133" s="12"/>
      <c r="H133" s="12"/>
      <c r="I133" s="12"/>
      <c r="J133" s="12"/>
      <c r="K133" s="9"/>
      <c r="L133" s="9"/>
      <c r="M133" s="9"/>
      <c r="N133" s="9"/>
      <c r="O133" s="9"/>
      <c r="P133" s="9"/>
      <c r="Q133" s="11" t="str">
        <f t="shared" ref="Q133:Q164" si="4">IF(OR(K133="",P133=""),"",K133*P133)</f>
        <v/>
      </c>
      <c r="R133" s="9"/>
      <c r="S133" s="9"/>
      <c r="T133" s="9"/>
      <c r="U133" s="9"/>
      <c r="V133" s="19">
        <v>0</v>
      </c>
      <c r="W133" s="9"/>
      <c r="X133" s="9"/>
    </row>
    <row r="134" spans="1:24" x14ac:dyDescent="0.3">
      <c r="A134" s="10" t="s">
        <v>290</v>
      </c>
      <c r="B134" s="9"/>
      <c r="C134" s="11" t="str">
        <f>IFERROR(VLOOKUP(B134,Lotes!$A$5:$O$54,2,FALSE()),"")</f>
        <v/>
      </c>
      <c r="D134" s="9"/>
      <c r="E134" s="9"/>
      <c r="F134" s="9"/>
      <c r="G134" s="12"/>
      <c r="H134" s="12"/>
      <c r="I134" s="12"/>
      <c r="J134" s="12"/>
      <c r="K134" s="9"/>
      <c r="L134" s="9"/>
      <c r="M134" s="9"/>
      <c r="N134" s="9"/>
      <c r="O134" s="9"/>
      <c r="P134" s="9"/>
      <c r="Q134" s="11" t="str">
        <f t="shared" si="4"/>
        <v/>
      </c>
      <c r="R134" s="9"/>
      <c r="S134" s="9"/>
      <c r="T134" s="9"/>
      <c r="U134" s="9"/>
      <c r="V134" s="19">
        <v>0</v>
      </c>
      <c r="W134" s="9"/>
      <c r="X134" s="9"/>
    </row>
    <row r="135" spans="1:24" x14ac:dyDescent="0.3">
      <c r="A135" s="10" t="s">
        <v>291</v>
      </c>
      <c r="B135" s="9"/>
      <c r="C135" s="11" t="str">
        <f>IFERROR(VLOOKUP(B135,Lotes!$A$5:$O$54,2,FALSE()),"")</f>
        <v/>
      </c>
      <c r="D135" s="9"/>
      <c r="E135" s="9"/>
      <c r="F135" s="9"/>
      <c r="G135" s="12"/>
      <c r="H135" s="12"/>
      <c r="I135" s="12"/>
      <c r="J135" s="12"/>
      <c r="K135" s="9"/>
      <c r="L135" s="9"/>
      <c r="M135" s="9"/>
      <c r="N135" s="9"/>
      <c r="O135" s="9"/>
      <c r="P135" s="9"/>
      <c r="Q135" s="11" t="str">
        <f t="shared" si="4"/>
        <v/>
      </c>
      <c r="R135" s="9"/>
      <c r="S135" s="9"/>
      <c r="T135" s="9"/>
      <c r="U135" s="9"/>
      <c r="V135" s="19">
        <v>0</v>
      </c>
      <c r="W135" s="9"/>
      <c r="X135" s="9"/>
    </row>
    <row r="136" spans="1:24" x14ac:dyDescent="0.3">
      <c r="A136" s="10" t="s">
        <v>292</v>
      </c>
      <c r="B136" s="9"/>
      <c r="C136" s="11" t="str">
        <f>IFERROR(VLOOKUP(B136,Lotes!$A$5:$O$54,2,FALSE()),"")</f>
        <v/>
      </c>
      <c r="D136" s="9"/>
      <c r="E136" s="9"/>
      <c r="F136" s="9"/>
      <c r="G136" s="12"/>
      <c r="H136" s="12"/>
      <c r="I136" s="12"/>
      <c r="J136" s="12"/>
      <c r="K136" s="9"/>
      <c r="L136" s="9"/>
      <c r="M136" s="9"/>
      <c r="N136" s="9"/>
      <c r="O136" s="9"/>
      <c r="P136" s="9"/>
      <c r="Q136" s="11" t="str">
        <f t="shared" si="4"/>
        <v/>
      </c>
      <c r="R136" s="9"/>
      <c r="S136" s="9"/>
      <c r="T136" s="9"/>
      <c r="U136" s="9"/>
      <c r="V136" s="19">
        <v>0</v>
      </c>
      <c r="W136" s="9"/>
      <c r="X136" s="9"/>
    </row>
    <row r="137" spans="1:24" x14ac:dyDescent="0.3">
      <c r="A137" s="10" t="s">
        <v>293</v>
      </c>
      <c r="B137" s="9"/>
      <c r="C137" s="11" t="str">
        <f>IFERROR(VLOOKUP(B137,Lotes!$A$5:$O$54,2,FALSE()),"")</f>
        <v/>
      </c>
      <c r="D137" s="9"/>
      <c r="E137" s="9"/>
      <c r="F137" s="9"/>
      <c r="G137" s="12"/>
      <c r="H137" s="12"/>
      <c r="I137" s="12"/>
      <c r="J137" s="12"/>
      <c r="K137" s="9"/>
      <c r="L137" s="9"/>
      <c r="M137" s="9"/>
      <c r="N137" s="9"/>
      <c r="O137" s="9"/>
      <c r="P137" s="9"/>
      <c r="Q137" s="11" t="str">
        <f t="shared" si="4"/>
        <v/>
      </c>
      <c r="R137" s="9"/>
      <c r="S137" s="9"/>
      <c r="T137" s="9"/>
      <c r="U137" s="9"/>
      <c r="V137" s="19">
        <v>0</v>
      </c>
      <c r="W137" s="9"/>
      <c r="X137" s="9"/>
    </row>
    <row r="138" spans="1:24" x14ac:dyDescent="0.3">
      <c r="A138" s="10" t="s">
        <v>294</v>
      </c>
      <c r="B138" s="9"/>
      <c r="C138" s="11" t="str">
        <f>IFERROR(VLOOKUP(B138,Lotes!$A$5:$O$54,2,FALSE()),"")</f>
        <v/>
      </c>
      <c r="D138" s="9"/>
      <c r="E138" s="9"/>
      <c r="F138" s="9"/>
      <c r="G138" s="12"/>
      <c r="H138" s="12"/>
      <c r="I138" s="12"/>
      <c r="J138" s="12"/>
      <c r="K138" s="9"/>
      <c r="L138" s="9"/>
      <c r="M138" s="9"/>
      <c r="N138" s="9"/>
      <c r="O138" s="9"/>
      <c r="P138" s="9"/>
      <c r="Q138" s="11" t="str">
        <f t="shared" si="4"/>
        <v/>
      </c>
      <c r="R138" s="9"/>
      <c r="S138" s="9"/>
      <c r="T138" s="9"/>
      <c r="U138" s="9"/>
      <c r="V138" s="19">
        <v>0</v>
      </c>
      <c r="W138" s="9"/>
      <c r="X138" s="9"/>
    </row>
    <row r="139" spans="1:24" x14ac:dyDescent="0.3">
      <c r="A139" s="10" t="s">
        <v>295</v>
      </c>
      <c r="B139" s="9"/>
      <c r="C139" s="11" t="str">
        <f>IFERROR(VLOOKUP(B139,Lotes!$A$5:$O$54,2,FALSE()),"")</f>
        <v/>
      </c>
      <c r="D139" s="9"/>
      <c r="E139" s="9"/>
      <c r="F139" s="9"/>
      <c r="G139" s="12"/>
      <c r="H139" s="12"/>
      <c r="I139" s="12"/>
      <c r="J139" s="12"/>
      <c r="K139" s="9"/>
      <c r="L139" s="9"/>
      <c r="M139" s="9"/>
      <c r="N139" s="9"/>
      <c r="O139" s="9"/>
      <c r="P139" s="9"/>
      <c r="Q139" s="11" t="str">
        <f t="shared" si="4"/>
        <v/>
      </c>
      <c r="R139" s="9"/>
      <c r="S139" s="9"/>
      <c r="T139" s="9"/>
      <c r="U139" s="9"/>
      <c r="V139" s="19">
        <v>0</v>
      </c>
      <c r="W139" s="9"/>
      <c r="X139" s="9"/>
    </row>
    <row r="140" spans="1:24" x14ac:dyDescent="0.3">
      <c r="A140" s="10" t="s">
        <v>296</v>
      </c>
      <c r="B140" s="9"/>
      <c r="C140" s="11" t="str">
        <f>IFERROR(VLOOKUP(B140,Lotes!$A$5:$O$54,2,FALSE()),"")</f>
        <v/>
      </c>
      <c r="D140" s="9"/>
      <c r="E140" s="9"/>
      <c r="F140" s="9"/>
      <c r="G140" s="12"/>
      <c r="H140" s="12"/>
      <c r="I140" s="12"/>
      <c r="J140" s="12"/>
      <c r="K140" s="9"/>
      <c r="L140" s="9"/>
      <c r="M140" s="9"/>
      <c r="N140" s="9"/>
      <c r="O140" s="9"/>
      <c r="P140" s="9"/>
      <c r="Q140" s="11" t="str">
        <f t="shared" si="4"/>
        <v/>
      </c>
      <c r="R140" s="9"/>
      <c r="S140" s="9"/>
      <c r="T140" s="9"/>
      <c r="U140" s="9"/>
      <c r="V140" s="19">
        <v>0</v>
      </c>
      <c r="W140" s="9"/>
      <c r="X140" s="9"/>
    </row>
    <row r="141" spans="1:24" x14ac:dyDescent="0.3">
      <c r="A141" s="10" t="s">
        <v>297</v>
      </c>
      <c r="B141" s="9"/>
      <c r="C141" s="11" t="str">
        <f>IFERROR(VLOOKUP(B141,Lotes!$A$5:$O$54,2,FALSE()),"")</f>
        <v/>
      </c>
      <c r="D141" s="9"/>
      <c r="E141" s="9"/>
      <c r="F141" s="9"/>
      <c r="G141" s="12"/>
      <c r="H141" s="12"/>
      <c r="I141" s="12"/>
      <c r="J141" s="12"/>
      <c r="K141" s="9"/>
      <c r="L141" s="9"/>
      <c r="M141" s="9"/>
      <c r="N141" s="9"/>
      <c r="O141" s="9"/>
      <c r="P141" s="9"/>
      <c r="Q141" s="11" t="str">
        <f t="shared" si="4"/>
        <v/>
      </c>
      <c r="R141" s="9"/>
      <c r="S141" s="9"/>
      <c r="T141" s="9"/>
      <c r="U141" s="9"/>
      <c r="V141" s="19">
        <v>0</v>
      </c>
      <c r="W141" s="9"/>
      <c r="X141" s="9"/>
    </row>
    <row r="142" spans="1:24" x14ac:dyDescent="0.3">
      <c r="A142" s="10" t="s">
        <v>298</v>
      </c>
      <c r="B142" s="9"/>
      <c r="C142" s="11" t="str">
        <f>IFERROR(VLOOKUP(B142,Lotes!$A$5:$O$54,2,FALSE()),"")</f>
        <v/>
      </c>
      <c r="D142" s="9"/>
      <c r="E142" s="9"/>
      <c r="F142" s="9"/>
      <c r="G142" s="12"/>
      <c r="H142" s="12"/>
      <c r="I142" s="12"/>
      <c r="J142" s="12"/>
      <c r="K142" s="9"/>
      <c r="L142" s="9"/>
      <c r="M142" s="9"/>
      <c r="N142" s="9"/>
      <c r="O142" s="9"/>
      <c r="P142" s="9"/>
      <c r="Q142" s="11" t="str">
        <f t="shared" si="4"/>
        <v/>
      </c>
      <c r="R142" s="9"/>
      <c r="S142" s="9"/>
      <c r="T142" s="9"/>
      <c r="U142" s="9"/>
      <c r="V142" s="19">
        <v>0</v>
      </c>
      <c r="W142" s="9"/>
      <c r="X142" s="9"/>
    </row>
    <row r="143" spans="1:24" x14ac:dyDescent="0.3">
      <c r="A143" s="10" t="s">
        <v>299</v>
      </c>
      <c r="B143" s="9"/>
      <c r="C143" s="11" t="str">
        <f>IFERROR(VLOOKUP(B143,Lotes!$A$5:$O$54,2,FALSE()),"")</f>
        <v/>
      </c>
      <c r="D143" s="9"/>
      <c r="E143" s="9"/>
      <c r="F143" s="9"/>
      <c r="G143" s="12"/>
      <c r="H143" s="12"/>
      <c r="I143" s="12"/>
      <c r="J143" s="12"/>
      <c r="K143" s="9"/>
      <c r="L143" s="9"/>
      <c r="M143" s="9"/>
      <c r="N143" s="9"/>
      <c r="O143" s="9"/>
      <c r="P143" s="9"/>
      <c r="Q143" s="11" t="str">
        <f t="shared" si="4"/>
        <v/>
      </c>
      <c r="R143" s="9"/>
      <c r="S143" s="9"/>
      <c r="T143" s="9"/>
      <c r="U143" s="9"/>
      <c r="V143" s="19">
        <v>0</v>
      </c>
      <c r="W143" s="9"/>
      <c r="X143" s="9"/>
    </row>
    <row r="144" spans="1:24" x14ac:dyDescent="0.3">
      <c r="A144" s="10" t="s">
        <v>300</v>
      </c>
      <c r="B144" s="9"/>
      <c r="C144" s="11" t="str">
        <f>IFERROR(VLOOKUP(B144,Lotes!$A$5:$O$54,2,FALSE()),"")</f>
        <v/>
      </c>
      <c r="D144" s="9"/>
      <c r="E144" s="9"/>
      <c r="F144" s="9"/>
      <c r="G144" s="12"/>
      <c r="H144" s="12"/>
      <c r="I144" s="12"/>
      <c r="J144" s="12"/>
      <c r="K144" s="9"/>
      <c r="L144" s="9"/>
      <c r="M144" s="9"/>
      <c r="N144" s="9"/>
      <c r="O144" s="9"/>
      <c r="P144" s="9"/>
      <c r="Q144" s="11" t="str">
        <f t="shared" si="4"/>
        <v/>
      </c>
      <c r="R144" s="9"/>
      <c r="S144" s="9"/>
      <c r="T144" s="9"/>
      <c r="U144" s="9"/>
      <c r="V144" s="19">
        <v>0</v>
      </c>
      <c r="W144" s="9"/>
      <c r="X144" s="9"/>
    </row>
    <row r="145" spans="1:24" x14ac:dyDescent="0.3">
      <c r="A145" s="10" t="s">
        <v>301</v>
      </c>
      <c r="B145" s="9"/>
      <c r="C145" s="11" t="str">
        <f>IFERROR(VLOOKUP(B145,Lotes!$A$5:$O$54,2,FALSE()),"")</f>
        <v/>
      </c>
      <c r="D145" s="9"/>
      <c r="E145" s="9"/>
      <c r="F145" s="9"/>
      <c r="G145" s="12"/>
      <c r="H145" s="12"/>
      <c r="I145" s="12"/>
      <c r="J145" s="12"/>
      <c r="K145" s="9"/>
      <c r="L145" s="9"/>
      <c r="M145" s="9"/>
      <c r="N145" s="9"/>
      <c r="O145" s="9"/>
      <c r="P145" s="9"/>
      <c r="Q145" s="11" t="str">
        <f t="shared" si="4"/>
        <v/>
      </c>
      <c r="R145" s="9"/>
      <c r="S145" s="9"/>
      <c r="T145" s="9"/>
      <c r="U145" s="9"/>
      <c r="V145" s="19">
        <v>0</v>
      </c>
      <c r="W145" s="9"/>
      <c r="X145" s="9"/>
    </row>
    <row r="146" spans="1:24" x14ac:dyDescent="0.3">
      <c r="A146" s="10" t="s">
        <v>302</v>
      </c>
      <c r="B146" s="9"/>
      <c r="C146" s="11" t="str">
        <f>IFERROR(VLOOKUP(B146,Lotes!$A$5:$O$54,2,FALSE()),"")</f>
        <v/>
      </c>
      <c r="D146" s="9"/>
      <c r="E146" s="9"/>
      <c r="F146" s="9"/>
      <c r="G146" s="12"/>
      <c r="H146" s="12"/>
      <c r="I146" s="12"/>
      <c r="J146" s="12"/>
      <c r="K146" s="9"/>
      <c r="L146" s="9"/>
      <c r="M146" s="9"/>
      <c r="N146" s="9"/>
      <c r="O146" s="9"/>
      <c r="P146" s="9"/>
      <c r="Q146" s="11" t="str">
        <f t="shared" si="4"/>
        <v/>
      </c>
      <c r="R146" s="9"/>
      <c r="S146" s="9"/>
      <c r="T146" s="9"/>
      <c r="U146" s="9"/>
      <c r="V146" s="19">
        <v>0</v>
      </c>
      <c r="W146" s="9"/>
      <c r="X146" s="9"/>
    </row>
    <row r="147" spans="1:24" x14ac:dyDescent="0.3">
      <c r="A147" s="10" t="s">
        <v>303</v>
      </c>
      <c r="B147" s="9"/>
      <c r="C147" s="11" t="str">
        <f>IFERROR(VLOOKUP(B147,Lotes!$A$5:$O$54,2,FALSE()),"")</f>
        <v/>
      </c>
      <c r="D147" s="9"/>
      <c r="E147" s="9"/>
      <c r="F147" s="9"/>
      <c r="G147" s="12"/>
      <c r="H147" s="12"/>
      <c r="I147" s="12"/>
      <c r="J147" s="12"/>
      <c r="K147" s="9"/>
      <c r="L147" s="9"/>
      <c r="M147" s="9"/>
      <c r="N147" s="9"/>
      <c r="O147" s="9"/>
      <c r="P147" s="9"/>
      <c r="Q147" s="11" t="str">
        <f t="shared" si="4"/>
        <v/>
      </c>
      <c r="R147" s="9"/>
      <c r="S147" s="9"/>
      <c r="T147" s="9"/>
      <c r="U147" s="9"/>
      <c r="V147" s="19">
        <v>0</v>
      </c>
      <c r="W147" s="9"/>
      <c r="X147" s="9"/>
    </row>
    <row r="148" spans="1:24" x14ac:dyDescent="0.3">
      <c r="A148" s="10" t="s">
        <v>304</v>
      </c>
      <c r="B148" s="9"/>
      <c r="C148" s="11" t="str">
        <f>IFERROR(VLOOKUP(B148,Lotes!$A$5:$O$54,2,FALSE()),"")</f>
        <v/>
      </c>
      <c r="D148" s="9"/>
      <c r="E148" s="9"/>
      <c r="F148" s="9"/>
      <c r="G148" s="12"/>
      <c r="H148" s="12"/>
      <c r="I148" s="12"/>
      <c r="J148" s="12"/>
      <c r="K148" s="9"/>
      <c r="L148" s="9"/>
      <c r="M148" s="9"/>
      <c r="N148" s="9"/>
      <c r="O148" s="9"/>
      <c r="P148" s="9"/>
      <c r="Q148" s="11" t="str">
        <f t="shared" si="4"/>
        <v/>
      </c>
      <c r="R148" s="9"/>
      <c r="S148" s="9"/>
      <c r="T148" s="9"/>
      <c r="U148" s="9"/>
      <c r="V148" s="19">
        <v>0</v>
      </c>
      <c r="W148" s="9"/>
      <c r="X148" s="9"/>
    </row>
    <row r="149" spans="1:24" x14ac:dyDescent="0.3">
      <c r="A149" s="10" t="s">
        <v>305</v>
      </c>
      <c r="B149" s="9"/>
      <c r="C149" s="11" t="str">
        <f>IFERROR(VLOOKUP(B149,Lotes!$A$5:$O$54,2,FALSE()),"")</f>
        <v/>
      </c>
      <c r="D149" s="9"/>
      <c r="E149" s="9"/>
      <c r="F149" s="9"/>
      <c r="G149" s="12"/>
      <c r="H149" s="12"/>
      <c r="I149" s="12"/>
      <c r="J149" s="12"/>
      <c r="K149" s="9"/>
      <c r="L149" s="9"/>
      <c r="M149" s="9"/>
      <c r="N149" s="9"/>
      <c r="O149" s="9"/>
      <c r="P149" s="9"/>
      <c r="Q149" s="11" t="str">
        <f t="shared" si="4"/>
        <v/>
      </c>
      <c r="R149" s="9"/>
      <c r="S149" s="9"/>
      <c r="T149" s="9"/>
      <c r="U149" s="9"/>
      <c r="V149" s="19">
        <v>0</v>
      </c>
      <c r="W149" s="9"/>
      <c r="X149" s="9"/>
    </row>
    <row r="150" spans="1:24" x14ac:dyDescent="0.3">
      <c r="A150" s="10" t="s">
        <v>306</v>
      </c>
      <c r="B150" s="9"/>
      <c r="C150" s="11" t="str">
        <f>IFERROR(VLOOKUP(B150,Lotes!$A$5:$O$54,2,FALSE()),"")</f>
        <v/>
      </c>
      <c r="D150" s="9"/>
      <c r="E150" s="9"/>
      <c r="F150" s="9"/>
      <c r="G150" s="12"/>
      <c r="H150" s="12"/>
      <c r="I150" s="12"/>
      <c r="J150" s="12"/>
      <c r="K150" s="9"/>
      <c r="L150" s="9"/>
      <c r="M150" s="9"/>
      <c r="N150" s="9"/>
      <c r="O150" s="9"/>
      <c r="P150" s="9"/>
      <c r="Q150" s="11" t="str">
        <f t="shared" si="4"/>
        <v/>
      </c>
      <c r="R150" s="9"/>
      <c r="S150" s="9"/>
      <c r="T150" s="9"/>
      <c r="U150" s="9"/>
      <c r="V150" s="19">
        <v>0</v>
      </c>
      <c r="W150" s="9"/>
      <c r="X150" s="9"/>
    </row>
    <row r="151" spans="1:24" x14ac:dyDescent="0.3">
      <c r="A151" s="10" t="s">
        <v>307</v>
      </c>
      <c r="B151" s="9"/>
      <c r="C151" s="11" t="str">
        <f>IFERROR(VLOOKUP(B151,Lotes!$A$5:$O$54,2,FALSE()),"")</f>
        <v/>
      </c>
      <c r="D151" s="9"/>
      <c r="E151" s="9"/>
      <c r="F151" s="9"/>
      <c r="G151" s="12"/>
      <c r="H151" s="12"/>
      <c r="I151" s="12"/>
      <c r="J151" s="12"/>
      <c r="K151" s="9"/>
      <c r="L151" s="9"/>
      <c r="M151" s="9"/>
      <c r="N151" s="9"/>
      <c r="O151" s="9"/>
      <c r="P151" s="9"/>
      <c r="Q151" s="11" t="str">
        <f t="shared" si="4"/>
        <v/>
      </c>
      <c r="R151" s="9"/>
      <c r="S151" s="9"/>
      <c r="T151" s="9"/>
      <c r="U151" s="9"/>
      <c r="V151" s="19">
        <v>0</v>
      </c>
      <c r="W151" s="9"/>
      <c r="X151" s="9"/>
    </row>
    <row r="152" spans="1:24" x14ac:dyDescent="0.3">
      <c r="A152" s="10" t="s">
        <v>308</v>
      </c>
      <c r="B152" s="9"/>
      <c r="C152" s="11" t="str">
        <f>IFERROR(VLOOKUP(B152,Lotes!$A$5:$O$54,2,FALSE()),"")</f>
        <v/>
      </c>
      <c r="D152" s="9"/>
      <c r="E152" s="9"/>
      <c r="F152" s="9"/>
      <c r="G152" s="12"/>
      <c r="H152" s="12"/>
      <c r="I152" s="12"/>
      <c r="J152" s="12"/>
      <c r="K152" s="9"/>
      <c r="L152" s="9"/>
      <c r="M152" s="9"/>
      <c r="N152" s="9"/>
      <c r="O152" s="9"/>
      <c r="P152" s="9"/>
      <c r="Q152" s="11" t="str">
        <f t="shared" si="4"/>
        <v/>
      </c>
      <c r="R152" s="9"/>
      <c r="S152" s="9"/>
      <c r="T152" s="9"/>
      <c r="U152" s="9"/>
      <c r="V152" s="19">
        <v>0</v>
      </c>
      <c r="W152" s="9"/>
      <c r="X152" s="9"/>
    </row>
    <row r="153" spans="1:24" x14ac:dyDescent="0.3">
      <c r="A153" s="10" t="s">
        <v>309</v>
      </c>
      <c r="B153" s="9"/>
      <c r="C153" s="11" t="str">
        <f>IFERROR(VLOOKUP(B153,Lotes!$A$5:$O$54,2,FALSE()),"")</f>
        <v/>
      </c>
      <c r="D153" s="9"/>
      <c r="E153" s="9"/>
      <c r="F153" s="9"/>
      <c r="G153" s="12"/>
      <c r="H153" s="12"/>
      <c r="I153" s="12"/>
      <c r="J153" s="12"/>
      <c r="K153" s="9"/>
      <c r="L153" s="9"/>
      <c r="M153" s="9"/>
      <c r="N153" s="9"/>
      <c r="O153" s="9"/>
      <c r="P153" s="9"/>
      <c r="Q153" s="11" t="str">
        <f t="shared" si="4"/>
        <v/>
      </c>
      <c r="R153" s="9"/>
      <c r="S153" s="9"/>
      <c r="T153" s="9"/>
      <c r="U153" s="9"/>
      <c r="V153" s="19">
        <v>0</v>
      </c>
      <c r="W153" s="9"/>
      <c r="X153" s="9"/>
    </row>
    <row r="154" spans="1:24" x14ac:dyDescent="0.3">
      <c r="A154" s="10" t="s">
        <v>310</v>
      </c>
      <c r="B154" s="9"/>
      <c r="C154" s="11" t="str">
        <f>IFERROR(VLOOKUP(B154,Lotes!$A$5:$O$54,2,FALSE()),"")</f>
        <v/>
      </c>
      <c r="D154" s="9"/>
      <c r="E154" s="9"/>
      <c r="F154" s="9"/>
      <c r="G154" s="12"/>
      <c r="H154" s="12"/>
      <c r="I154" s="12"/>
      <c r="J154" s="12"/>
      <c r="K154" s="9"/>
      <c r="L154" s="9"/>
      <c r="M154" s="9"/>
      <c r="N154" s="9"/>
      <c r="O154" s="9"/>
      <c r="P154" s="9"/>
      <c r="Q154" s="11" t="str">
        <f t="shared" si="4"/>
        <v/>
      </c>
      <c r="R154" s="9"/>
      <c r="S154" s="9"/>
      <c r="T154" s="9"/>
      <c r="U154" s="9"/>
      <c r="V154" s="19">
        <v>0</v>
      </c>
      <c r="W154" s="9"/>
      <c r="X154" s="9"/>
    </row>
    <row r="155" spans="1:24" x14ac:dyDescent="0.3">
      <c r="A155" s="10" t="s">
        <v>311</v>
      </c>
      <c r="B155" s="9"/>
      <c r="C155" s="11" t="str">
        <f>IFERROR(VLOOKUP(B155,Lotes!$A$5:$O$54,2,FALSE()),"")</f>
        <v/>
      </c>
      <c r="D155" s="9"/>
      <c r="E155" s="9"/>
      <c r="F155" s="9"/>
      <c r="G155" s="12"/>
      <c r="H155" s="12"/>
      <c r="I155" s="12"/>
      <c r="J155" s="12"/>
      <c r="K155" s="9"/>
      <c r="L155" s="9"/>
      <c r="M155" s="9"/>
      <c r="N155" s="9"/>
      <c r="O155" s="9"/>
      <c r="P155" s="9"/>
      <c r="Q155" s="11" t="str">
        <f t="shared" si="4"/>
        <v/>
      </c>
      <c r="R155" s="9"/>
      <c r="S155" s="9"/>
      <c r="T155" s="9"/>
      <c r="U155" s="9"/>
      <c r="V155" s="19">
        <v>0</v>
      </c>
      <c r="W155" s="9"/>
      <c r="X155" s="9"/>
    </row>
    <row r="156" spans="1:24" x14ac:dyDescent="0.3">
      <c r="A156" s="10" t="s">
        <v>312</v>
      </c>
      <c r="B156" s="9"/>
      <c r="C156" s="11" t="str">
        <f>IFERROR(VLOOKUP(B156,Lotes!$A$5:$O$54,2,FALSE()),"")</f>
        <v/>
      </c>
      <c r="D156" s="9"/>
      <c r="E156" s="9"/>
      <c r="F156" s="9"/>
      <c r="G156" s="12"/>
      <c r="H156" s="12"/>
      <c r="I156" s="12"/>
      <c r="J156" s="12"/>
      <c r="K156" s="9"/>
      <c r="L156" s="9"/>
      <c r="M156" s="9"/>
      <c r="N156" s="9"/>
      <c r="O156" s="9"/>
      <c r="P156" s="9"/>
      <c r="Q156" s="11" t="str">
        <f t="shared" si="4"/>
        <v/>
      </c>
      <c r="R156" s="9"/>
      <c r="S156" s="9"/>
      <c r="T156" s="9"/>
      <c r="U156" s="9"/>
      <c r="V156" s="19">
        <v>0</v>
      </c>
      <c r="W156" s="9"/>
      <c r="X156" s="9"/>
    </row>
    <row r="157" spans="1:24" x14ac:dyDescent="0.3">
      <c r="A157" s="10" t="s">
        <v>313</v>
      </c>
      <c r="B157" s="9"/>
      <c r="C157" s="11" t="str">
        <f>IFERROR(VLOOKUP(B157,Lotes!$A$5:$O$54,2,FALSE()),"")</f>
        <v/>
      </c>
      <c r="D157" s="9"/>
      <c r="E157" s="9"/>
      <c r="F157" s="9"/>
      <c r="G157" s="12"/>
      <c r="H157" s="12"/>
      <c r="I157" s="12"/>
      <c r="J157" s="12"/>
      <c r="K157" s="9"/>
      <c r="L157" s="9"/>
      <c r="M157" s="9"/>
      <c r="N157" s="9"/>
      <c r="O157" s="9"/>
      <c r="P157" s="9"/>
      <c r="Q157" s="11" t="str">
        <f t="shared" si="4"/>
        <v/>
      </c>
      <c r="R157" s="9"/>
      <c r="S157" s="9"/>
      <c r="T157" s="9"/>
      <c r="U157" s="9"/>
      <c r="V157" s="19">
        <v>0</v>
      </c>
      <c r="W157" s="9"/>
      <c r="X157" s="9"/>
    </row>
    <row r="158" spans="1:24" x14ac:dyDescent="0.3">
      <c r="A158" s="10" t="s">
        <v>314</v>
      </c>
      <c r="B158" s="9"/>
      <c r="C158" s="11" t="str">
        <f>IFERROR(VLOOKUP(B158,Lotes!$A$5:$O$54,2,FALSE()),"")</f>
        <v/>
      </c>
      <c r="D158" s="9"/>
      <c r="E158" s="9"/>
      <c r="F158" s="9"/>
      <c r="G158" s="12"/>
      <c r="H158" s="12"/>
      <c r="I158" s="12"/>
      <c r="J158" s="12"/>
      <c r="K158" s="9"/>
      <c r="L158" s="9"/>
      <c r="M158" s="9"/>
      <c r="N158" s="9"/>
      <c r="O158" s="9"/>
      <c r="P158" s="9"/>
      <c r="Q158" s="11" t="str">
        <f t="shared" si="4"/>
        <v/>
      </c>
      <c r="R158" s="9"/>
      <c r="S158" s="9"/>
      <c r="T158" s="9"/>
      <c r="U158" s="9"/>
      <c r="V158" s="19">
        <v>0</v>
      </c>
      <c r="W158" s="9"/>
      <c r="X158" s="9"/>
    </row>
    <row r="159" spans="1:24" x14ac:dyDescent="0.3">
      <c r="A159" s="10" t="s">
        <v>315</v>
      </c>
      <c r="B159" s="9"/>
      <c r="C159" s="11" t="str">
        <f>IFERROR(VLOOKUP(B159,Lotes!$A$5:$O$54,2,FALSE()),"")</f>
        <v/>
      </c>
      <c r="D159" s="9"/>
      <c r="E159" s="9"/>
      <c r="F159" s="9"/>
      <c r="G159" s="12"/>
      <c r="H159" s="12"/>
      <c r="I159" s="12"/>
      <c r="J159" s="12"/>
      <c r="K159" s="9"/>
      <c r="L159" s="9"/>
      <c r="M159" s="9"/>
      <c r="N159" s="9"/>
      <c r="O159" s="9"/>
      <c r="P159" s="9"/>
      <c r="Q159" s="11" t="str">
        <f t="shared" si="4"/>
        <v/>
      </c>
      <c r="R159" s="9"/>
      <c r="S159" s="9"/>
      <c r="T159" s="9"/>
      <c r="U159" s="9"/>
      <c r="V159" s="19">
        <v>0</v>
      </c>
      <c r="W159" s="9"/>
      <c r="X159" s="9"/>
    </row>
    <row r="160" spans="1:24" x14ac:dyDescent="0.3">
      <c r="A160" s="10" t="s">
        <v>316</v>
      </c>
      <c r="B160" s="9"/>
      <c r="C160" s="11" t="str">
        <f>IFERROR(VLOOKUP(B160,Lotes!$A$5:$O$54,2,FALSE()),"")</f>
        <v/>
      </c>
      <c r="D160" s="9"/>
      <c r="E160" s="9"/>
      <c r="F160" s="9"/>
      <c r="G160" s="12"/>
      <c r="H160" s="12"/>
      <c r="I160" s="12"/>
      <c r="J160" s="12"/>
      <c r="K160" s="9"/>
      <c r="L160" s="9"/>
      <c r="M160" s="9"/>
      <c r="N160" s="9"/>
      <c r="O160" s="9"/>
      <c r="P160" s="9"/>
      <c r="Q160" s="11" t="str">
        <f t="shared" si="4"/>
        <v/>
      </c>
      <c r="R160" s="9"/>
      <c r="S160" s="9"/>
      <c r="T160" s="9"/>
      <c r="U160" s="9"/>
      <c r="V160" s="19">
        <v>0</v>
      </c>
      <c r="W160" s="9"/>
      <c r="X160" s="9"/>
    </row>
    <row r="161" spans="1:24" x14ac:dyDescent="0.3">
      <c r="A161" s="10" t="s">
        <v>317</v>
      </c>
      <c r="B161" s="9"/>
      <c r="C161" s="11" t="str">
        <f>IFERROR(VLOOKUP(B161,Lotes!$A$5:$O$54,2,FALSE()),"")</f>
        <v/>
      </c>
      <c r="D161" s="9"/>
      <c r="E161" s="9"/>
      <c r="F161" s="9"/>
      <c r="G161" s="12"/>
      <c r="H161" s="12"/>
      <c r="I161" s="12"/>
      <c r="J161" s="12"/>
      <c r="K161" s="9"/>
      <c r="L161" s="9"/>
      <c r="M161" s="9"/>
      <c r="N161" s="9"/>
      <c r="O161" s="9"/>
      <c r="P161" s="9"/>
      <c r="Q161" s="11" t="str">
        <f t="shared" si="4"/>
        <v/>
      </c>
      <c r="R161" s="9"/>
      <c r="S161" s="9"/>
      <c r="T161" s="9"/>
      <c r="U161" s="9"/>
      <c r="V161" s="19">
        <v>0</v>
      </c>
      <c r="W161" s="9"/>
      <c r="X161" s="9"/>
    </row>
    <row r="162" spans="1:24" x14ac:dyDescent="0.3">
      <c r="A162" s="10" t="s">
        <v>318</v>
      </c>
      <c r="B162" s="9"/>
      <c r="C162" s="11" t="str">
        <f>IFERROR(VLOOKUP(B162,Lotes!$A$5:$O$54,2,FALSE()),"")</f>
        <v/>
      </c>
      <c r="D162" s="9"/>
      <c r="E162" s="9"/>
      <c r="F162" s="9"/>
      <c r="G162" s="12"/>
      <c r="H162" s="12"/>
      <c r="I162" s="12"/>
      <c r="J162" s="12"/>
      <c r="K162" s="9"/>
      <c r="L162" s="9"/>
      <c r="M162" s="9"/>
      <c r="N162" s="9"/>
      <c r="O162" s="9"/>
      <c r="P162" s="9"/>
      <c r="Q162" s="11" t="str">
        <f t="shared" si="4"/>
        <v/>
      </c>
      <c r="R162" s="9"/>
      <c r="S162" s="9"/>
      <c r="T162" s="9"/>
      <c r="U162" s="9"/>
      <c r="V162" s="19">
        <v>0</v>
      </c>
      <c r="W162" s="9"/>
      <c r="X162" s="9"/>
    </row>
    <row r="163" spans="1:24" x14ac:dyDescent="0.3">
      <c r="A163" s="10" t="s">
        <v>319</v>
      </c>
      <c r="B163" s="9"/>
      <c r="C163" s="11" t="str">
        <f>IFERROR(VLOOKUP(B163,Lotes!$A$5:$O$54,2,FALSE()),"")</f>
        <v/>
      </c>
      <c r="D163" s="9"/>
      <c r="E163" s="9"/>
      <c r="F163" s="9"/>
      <c r="G163" s="12"/>
      <c r="H163" s="12"/>
      <c r="I163" s="12"/>
      <c r="J163" s="12"/>
      <c r="K163" s="9"/>
      <c r="L163" s="9"/>
      <c r="M163" s="9"/>
      <c r="N163" s="9"/>
      <c r="O163" s="9"/>
      <c r="P163" s="9"/>
      <c r="Q163" s="11" t="str">
        <f t="shared" si="4"/>
        <v/>
      </c>
      <c r="R163" s="9"/>
      <c r="S163" s="9"/>
      <c r="T163" s="9"/>
      <c r="U163" s="9"/>
      <c r="V163" s="19">
        <v>0</v>
      </c>
      <c r="W163" s="9"/>
      <c r="X163" s="9"/>
    </row>
    <row r="164" spans="1:24" x14ac:dyDescent="0.3">
      <c r="A164" s="10" t="s">
        <v>320</v>
      </c>
      <c r="B164" s="9"/>
      <c r="C164" s="11" t="str">
        <f>IFERROR(VLOOKUP(B164,Lotes!$A$5:$O$54,2,FALSE()),"")</f>
        <v/>
      </c>
      <c r="D164" s="9"/>
      <c r="E164" s="9"/>
      <c r="F164" s="9"/>
      <c r="G164" s="12"/>
      <c r="H164" s="12"/>
      <c r="I164" s="12"/>
      <c r="J164" s="12"/>
      <c r="K164" s="9"/>
      <c r="L164" s="9"/>
      <c r="M164" s="9"/>
      <c r="N164" s="9"/>
      <c r="O164" s="9"/>
      <c r="P164" s="9"/>
      <c r="Q164" s="11" t="str">
        <f t="shared" si="4"/>
        <v/>
      </c>
      <c r="R164" s="9"/>
      <c r="S164" s="9"/>
      <c r="T164" s="9"/>
      <c r="U164" s="9"/>
      <c r="V164" s="19">
        <v>0</v>
      </c>
      <c r="W164" s="9"/>
      <c r="X164" s="9"/>
    </row>
    <row r="165" spans="1:24" x14ac:dyDescent="0.3">
      <c r="A165" s="10" t="s">
        <v>321</v>
      </c>
      <c r="B165" s="9"/>
      <c r="C165" s="11" t="str">
        <f>IFERROR(VLOOKUP(B165,Lotes!$A$5:$O$54,2,FALSE()),"")</f>
        <v/>
      </c>
      <c r="D165" s="9"/>
      <c r="E165" s="9"/>
      <c r="F165" s="9"/>
      <c r="G165" s="12"/>
      <c r="H165" s="12"/>
      <c r="I165" s="12"/>
      <c r="J165" s="12"/>
      <c r="K165" s="9"/>
      <c r="L165" s="9"/>
      <c r="M165" s="9"/>
      <c r="N165" s="9"/>
      <c r="O165" s="9"/>
      <c r="P165" s="9"/>
      <c r="Q165" s="11" t="str">
        <f t="shared" ref="Q165:Q196" si="5">IF(OR(K165="",P165=""),"",K165*P165)</f>
        <v/>
      </c>
      <c r="R165" s="9"/>
      <c r="S165" s="9"/>
      <c r="T165" s="9"/>
      <c r="U165" s="9"/>
      <c r="V165" s="19">
        <v>0</v>
      </c>
      <c r="W165" s="9"/>
      <c r="X165" s="9"/>
    </row>
    <row r="166" spans="1:24" x14ac:dyDescent="0.3">
      <c r="A166" s="10" t="s">
        <v>322</v>
      </c>
      <c r="B166" s="9"/>
      <c r="C166" s="11" t="str">
        <f>IFERROR(VLOOKUP(B166,Lotes!$A$5:$O$54,2,FALSE()),"")</f>
        <v/>
      </c>
      <c r="D166" s="9"/>
      <c r="E166" s="9"/>
      <c r="F166" s="9"/>
      <c r="G166" s="12"/>
      <c r="H166" s="12"/>
      <c r="I166" s="12"/>
      <c r="J166" s="12"/>
      <c r="K166" s="9"/>
      <c r="L166" s="9"/>
      <c r="M166" s="9"/>
      <c r="N166" s="9"/>
      <c r="O166" s="9"/>
      <c r="P166" s="9"/>
      <c r="Q166" s="11" t="str">
        <f t="shared" si="5"/>
        <v/>
      </c>
      <c r="R166" s="9"/>
      <c r="S166" s="9"/>
      <c r="T166" s="9"/>
      <c r="U166" s="9"/>
      <c r="V166" s="19">
        <v>0</v>
      </c>
      <c r="W166" s="9"/>
      <c r="X166" s="9"/>
    </row>
    <row r="167" spans="1:24" x14ac:dyDescent="0.3">
      <c r="A167" s="10" t="s">
        <v>323</v>
      </c>
      <c r="B167" s="9"/>
      <c r="C167" s="11" t="str">
        <f>IFERROR(VLOOKUP(B167,Lotes!$A$5:$O$54,2,FALSE()),"")</f>
        <v/>
      </c>
      <c r="D167" s="9"/>
      <c r="E167" s="9"/>
      <c r="F167" s="9"/>
      <c r="G167" s="12"/>
      <c r="H167" s="12"/>
      <c r="I167" s="12"/>
      <c r="J167" s="12"/>
      <c r="K167" s="9"/>
      <c r="L167" s="9"/>
      <c r="M167" s="9"/>
      <c r="N167" s="9"/>
      <c r="O167" s="9"/>
      <c r="P167" s="9"/>
      <c r="Q167" s="11" t="str">
        <f t="shared" si="5"/>
        <v/>
      </c>
      <c r="R167" s="9"/>
      <c r="S167" s="9"/>
      <c r="T167" s="9"/>
      <c r="U167" s="9"/>
      <c r="V167" s="19">
        <v>0</v>
      </c>
      <c r="W167" s="9"/>
      <c r="X167" s="9"/>
    </row>
    <row r="168" spans="1:24" x14ac:dyDescent="0.3">
      <c r="A168" s="10" t="s">
        <v>324</v>
      </c>
      <c r="B168" s="9"/>
      <c r="C168" s="11" t="str">
        <f>IFERROR(VLOOKUP(B168,Lotes!$A$5:$O$54,2,FALSE()),"")</f>
        <v/>
      </c>
      <c r="D168" s="9"/>
      <c r="E168" s="9"/>
      <c r="F168" s="9"/>
      <c r="G168" s="12"/>
      <c r="H168" s="12"/>
      <c r="I168" s="12"/>
      <c r="J168" s="12"/>
      <c r="K168" s="9"/>
      <c r="L168" s="9"/>
      <c r="M168" s="9"/>
      <c r="N168" s="9"/>
      <c r="O168" s="9"/>
      <c r="P168" s="9"/>
      <c r="Q168" s="11" t="str">
        <f t="shared" si="5"/>
        <v/>
      </c>
      <c r="R168" s="9"/>
      <c r="S168" s="9"/>
      <c r="T168" s="9"/>
      <c r="U168" s="9"/>
      <c r="V168" s="19">
        <v>0</v>
      </c>
      <c r="W168" s="9"/>
      <c r="X168" s="9"/>
    </row>
    <row r="169" spans="1:24" x14ac:dyDescent="0.3">
      <c r="A169" s="10" t="s">
        <v>325</v>
      </c>
      <c r="B169" s="9"/>
      <c r="C169" s="11" t="str">
        <f>IFERROR(VLOOKUP(B169,Lotes!$A$5:$O$54,2,FALSE()),"")</f>
        <v/>
      </c>
      <c r="D169" s="9"/>
      <c r="E169" s="9"/>
      <c r="F169" s="9"/>
      <c r="G169" s="12"/>
      <c r="H169" s="12"/>
      <c r="I169" s="12"/>
      <c r="J169" s="12"/>
      <c r="K169" s="9"/>
      <c r="L169" s="9"/>
      <c r="M169" s="9"/>
      <c r="N169" s="9"/>
      <c r="O169" s="9"/>
      <c r="P169" s="9"/>
      <c r="Q169" s="11" t="str">
        <f t="shared" si="5"/>
        <v/>
      </c>
      <c r="R169" s="9"/>
      <c r="S169" s="9"/>
      <c r="T169" s="9"/>
      <c r="U169" s="9"/>
      <c r="V169" s="19">
        <v>0</v>
      </c>
      <c r="W169" s="9"/>
      <c r="X169" s="9"/>
    </row>
    <row r="170" spans="1:24" x14ac:dyDescent="0.3">
      <c r="A170" s="10" t="s">
        <v>326</v>
      </c>
      <c r="B170" s="9"/>
      <c r="C170" s="11" t="str">
        <f>IFERROR(VLOOKUP(B170,Lotes!$A$5:$O$54,2,FALSE()),"")</f>
        <v/>
      </c>
      <c r="D170" s="9"/>
      <c r="E170" s="9"/>
      <c r="F170" s="9"/>
      <c r="G170" s="12"/>
      <c r="H170" s="12"/>
      <c r="I170" s="12"/>
      <c r="J170" s="12"/>
      <c r="K170" s="9"/>
      <c r="L170" s="9"/>
      <c r="M170" s="9"/>
      <c r="N170" s="9"/>
      <c r="O170" s="9"/>
      <c r="P170" s="9"/>
      <c r="Q170" s="11" t="str">
        <f t="shared" si="5"/>
        <v/>
      </c>
      <c r="R170" s="9"/>
      <c r="S170" s="9"/>
      <c r="T170" s="9"/>
      <c r="U170" s="9"/>
      <c r="V170" s="19">
        <v>0</v>
      </c>
      <c r="W170" s="9"/>
      <c r="X170" s="9"/>
    </row>
    <row r="171" spans="1:24" x14ac:dyDescent="0.3">
      <c r="A171" s="10" t="s">
        <v>327</v>
      </c>
      <c r="B171" s="9"/>
      <c r="C171" s="11" t="str">
        <f>IFERROR(VLOOKUP(B171,Lotes!$A$5:$O$54,2,FALSE()),"")</f>
        <v/>
      </c>
      <c r="D171" s="9"/>
      <c r="E171" s="9"/>
      <c r="F171" s="9"/>
      <c r="G171" s="12"/>
      <c r="H171" s="12"/>
      <c r="I171" s="12"/>
      <c r="J171" s="12"/>
      <c r="K171" s="9"/>
      <c r="L171" s="9"/>
      <c r="M171" s="9"/>
      <c r="N171" s="9"/>
      <c r="O171" s="9"/>
      <c r="P171" s="9"/>
      <c r="Q171" s="11" t="str">
        <f t="shared" si="5"/>
        <v/>
      </c>
      <c r="R171" s="9"/>
      <c r="S171" s="9"/>
      <c r="T171" s="9"/>
      <c r="U171" s="9"/>
      <c r="V171" s="19">
        <v>0</v>
      </c>
      <c r="W171" s="9"/>
      <c r="X171" s="9"/>
    </row>
    <row r="172" spans="1:24" x14ac:dyDescent="0.3">
      <c r="A172" s="10" t="s">
        <v>328</v>
      </c>
      <c r="B172" s="9"/>
      <c r="C172" s="11" t="str">
        <f>IFERROR(VLOOKUP(B172,Lotes!$A$5:$O$54,2,FALSE()),"")</f>
        <v/>
      </c>
      <c r="D172" s="9"/>
      <c r="E172" s="9"/>
      <c r="F172" s="9"/>
      <c r="G172" s="12"/>
      <c r="H172" s="12"/>
      <c r="I172" s="12"/>
      <c r="J172" s="12"/>
      <c r="K172" s="9"/>
      <c r="L172" s="9"/>
      <c r="M172" s="9"/>
      <c r="N172" s="9"/>
      <c r="O172" s="9"/>
      <c r="P172" s="9"/>
      <c r="Q172" s="11" t="str">
        <f t="shared" si="5"/>
        <v/>
      </c>
      <c r="R172" s="9"/>
      <c r="S172" s="9"/>
      <c r="T172" s="9"/>
      <c r="U172" s="9"/>
      <c r="V172" s="19">
        <v>0</v>
      </c>
      <c r="W172" s="9"/>
      <c r="X172" s="9"/>
    </row>
    <row r="173" spans="1:24" x14ac:dyDescent="0.3">
      <c r="A173" s="10" t="s">
        <v>329</v>
      </c>
      <c r="B173" s="9"/>
      <c r="C173" s="11" t="str">
        <f>IFERROR(VLOOKUP(B173,Lotes!$A$5:$O$54,2,FALSE()),"")</f>
        <v/>
      </c>
      <c r="D173" s="9"/>
      <c r="E173" s="9"/>
      <c r="F173" s="9"/>
      <c r="G173" s="12"/>
      <c r="H173" s="12"/>
      <c r="I173" s="12"/>
      <c r="J173" s="12"/>
      <c r="K173" s="9"/>
      <c r="L173" s="9"/>
      <c r="M173" s="9"/>
      <c r="N173" s="9"/>
      <c r="O173" s="9"/>
      <c r="P173" s="9"/>
      <c r="Q173" s="11" t="str">
        <f t="shared" si="5"/>
        <v/>
      </c>
      <c r="R173" s="9"/>
      <c r="S173" s="9"/>
      <c r="T173" s="9"/>
      <c r="U173" s="9"/>
      <c r="V173" s="19">
        <v>0</v>
      </c>
      <c r="W173" s="9"/>
      <c r="X173" s="9"/>
    </row>
    <row r="174" spans="1:24" x14ac:dyDescent="0.3">
      <c r="A174" s="10" t="s">
        <v>330</v>
      </c>
      <c r="B174" s="9"/>
      <c r="C174" s="11" t="str">
        <f>IFERROR(VLOOKUP(B174,Lotes!$A$5:$O$54,2,FALSE()),"")</f>
        <v/>
      </c>
      <c r="D174" s="9"/>
      <c r="E174" s="9"/>
      <c r="F174" s="9"/>
      <c r="G174" s="12"/>
      <c r="H174" s="12"/>
      <c r="I174" s="12"/>
      <c r="J174" s="12"/>
      <c r="K174" s="9"/>
      <c r="L174" s="9"/>
      <c r="M174" s="9"/>
      <c r="N174" s="9"/>
      <c r="O174" s="9"/>
      <c r="P174" s="9"/>
      <c r="Q174" s="11" t="str">
        <f t="shared" si="5"/>
        <v/>
      </c>
      <c r="R174" s="9"/>
      <c r="S174" s="9"/>
      <c r="T174" s="9"/>
      <c r="U174" s="9"/>
      <c r="V174" s="19">
        <v>0</v>
      </c>
      <c r="W174" s="9"/>
      <c r="X174" s="9"/>
    </row>
    <row r="175" spans="1:24" x14ac:dyDescent="0.3">
      <c r="A175" s="10" t="s">
        <v>331</v>
      </c>
      <c r="B175" s="9"/>
      <c r="C175" s="11" t="str">
        <f>IFERROR(VLOOKUP(B175,Lotes!$A$5:$O$54,2,FALSE()),"")</f>
        <v/>
      </c>
      <c r="D175" s="9"/>
      <c r="E175" s="9"/>
      <c r="F175" s="9"/>
      <c r="G175" s="12"/>
      <c r="H175" s="12"/>
      <c r="I175" s="12"/>
      <c r="J175" s="12"/>
      <c r="K175" s="9"/>
      <c r="L175" s="9"/>
      <c r="M175" s="9"/>
      <c r="N175" s="9"/>
      <c r="O175" s="9"/>
      <c r="P175" s="9"/>
      <c r="Q175" s="11" t="str">
        <f t="shared" si="5"/>
        <v/>
      </c>
      <c r="R175" s="9"/>
      <c r="S175" s="9"/>
      <c r="T175" s="9"/>
      <c r="U175" s="9"/>
      <c r="V175" s="19">
        <v>0</v>
      </c>
      <c r="W175" s="9"/>
      <c r="X175" s="9"/>
    </row>
    <row r="176" spans="1:24" x14ac:dyDescent="0.3">
      <c r="A176" s="10" t="s">
        <v>332</v>
      </c>
      <c r="B176" s="9"/>
      <c r="C176" s="11" t="str">
        <f>IFERROR(VLOOKUP(B176,Lotes!$A$5:$O$54,2,FALSE()),"")</f>
        <v/>
      </c>
      <c r="D176" s="9"/>
      <c r="E176" s="9"/>
      <c r="F176" s="9"/>
      <c r="G176" s="12"/>
      <c r="H176" s="12"/>
      <c r="I176" s="12"/>
      <c r="J176" s="12"/>
      <c r="K176" s="9"/>
      <c r="L176" s="9"/>
      <c r="M176" s="9"/>
      <c r="N176" s="9"/>
      <c r="O176" s="9"/>
      <c r="P176" s="9"/>
      <c r="Q176" s="11" t="str">
        <f t="shared" si="5"/>
        <v/>
      </c>
      <c r="R176" s="9"/>
      <c r="S176" s="9"/>
      <c r="T176" s="9"/>
      <c r="U176" s="9"/>
      <c r="V176" s="19">
        <v>0</v>
      </c>
      <c r="W176" s="9"/>
      <c r="X176" s="9"/>
    </row>
    <row r="177" spans="1:24" x14ac:dyDescent="0.3">
      <c r="A177" s="10" t="s">
        <v>333</v>
      </c>
      <c r="B177" s="9"/>
      <c r="C177" s="11" t="str">
        <f>IFERROR(VLOOKUP(B177,Lotes!$A$5:$O$54,2,FALSE()),"")</f>
        <v/>
      </c>
      <c r="D177" s="9"/>
      <c r="E177" s="9"/>
      <c r="F177" s="9"/>
      <c r="G177" s="12"/>
      <c r="H177" s="12"/>
      <c r="I177" s="12"/>
      <c r="J177" s="12"/>
      <c r="K177" s="9"/>
      <c r="L177" s="9"/>
      <c r="M177" s="9"/>
      <c r="N177" s="9"/>
      <c r="O177" s="9"/>
      <c r="P177" s="9"/>
      <c r="Q177" s="11" t="str">
        <f t="shared" si="5"/>
        <v/>
      </c>
      <c r="R177" s="9"/>
      <c r="S177" s="9"/>
      <c r="T177" s="9"/>
      <c r="U177" s="9"/>
      <c r="V177" s="19">
        <v>0</v>
      </c>
      <c r="W177" s="9"/>
      <c r="X177" s="9"/>
    </row>
    <row r="178" spans="1:24" x14ac:dyDescent="0.3">
      <c r="A178" s="10" t="s">
        <v>334</v>
      </c>
      <c r="B178" s="9"/>
      <c r="C178" s="11" t="str">
        <f>IFERROR(VLOOKUP(B178,Lotes!$A$5:$O$54,2,FALSE()),"")</f>
        <v/>
      </c>
      <c r="D178" s="9"/>
      <c r="E178" s="9"/>
      <c r="F178" s="9"/>
      <c r="G178" s="12"/>
      <c r="H178" s="12"/>
      <c r="I178" s="12"/>
      <c r="J178" s="12"/>
      <c r="K178" s="9"/>
      <c r="L178" s="9"/>
      <c r="M178" s="9"/>
      <c r="N178" s="9"/>
      <c r="O178" s="9"/>
      <c r="P178" s="9"/>
      <c r="Q178" s="11" t="str">
        <f t="shared" si="5"/>
        <v/>
      </c>
      <c r="R178" s="9"/>
      <c r="S178" s="9"/>
      <c r="T178" s="9"/>
      <c r="U178" s="9"/>
      <c r="V178" s="19">
        <v>0</v>
      </c>
      <c r="W178" s="9"/>
      <c r="X178" s="9"/>
    </row>
    <row r="179" spans="1:24" x14ac:dyDescent="0.3">
      <c r="A179" s="10" t="s">
        <v>335</v>
      </c>
      <c r="B179" s="9"/>
      <c r="C179" s="11" t="str">
        <f>IFERROR(VLOOKUP(B179,Lotes!$A$5:$O$54,2,FALSE()),"")</f>
        <v/>
      </c>
      <c r="D179" s="9"/>
      <c r="E179" s="9"/>
      <c r="F179" s="9"/>
      <c r="G179" s="12"/>
      <c r="H179" s="12"/>
      <c r="I179" s="12"/>
      <c r="J179" s="12"/>
      <c r="K179" s="9"/>
      <c r="L179" s="9"/>
      <c r="M179" s="9"/>
      <c r="N179" s="9"/>
      <c r="O179" s="9"/>
      <c r="P179" s="9"/>
      <c r="Q179" s="11" t="str">
        <f t="shared" si="5"/>
        <v/>
      </c>
      <c r="R179" s="9"/>
      <c r="S179" s="9"/>
      <c r="T179" s="9"/>
      <c r="U179" s="9"/>
      <c r="V179" s="19">
        <v>0</v>
      </c>
      <c r="W179" s="9"/>
      <c r="X179" s="9"/>
    </row>
    <row r="180" spans="1:24" x14ac:dyDescent="0.3">
      <c r="A180" s="10" t="s">
        <v>336</v>
      </c>
      <c r="B180" s="9"/>
      <c r="C180" s="11" t="str">
        <f>IFERROR(VLOOKUP(B180,Lotes!$A$5:$O$54,2,FALSE()),"")</f>
        <v/>
      </c>
      <c r="D180" s="9"/>
      <c r="E180" s="9"/>
      <c r="F180" s="9"/>
      <c r="G180" s="12"/>
      <c r="H180" s="12"/>
      <c r="I180" s="12"/>
      <c r="J180" s="12"/>
      <c r="K180" s="9"/>
      <c r="L180" s="9"/>
      <c r="M180" s="9"/>
      <c r="N180" s="9"/>
      <c r="O180" s="9"/>
      <c r="P180" s="9"/>
      <c r="Q180" s="11" t="str">
        <f t="shared" si="5"/>
        <v/>
      </c>
      <c r="R180" s="9"/>
      <c r="S180" s="9"/>
      <c r="T180" s="9"/>
      <c r="U180" s="9"/>
      <c r="V180" s="19">
        <v>0</v>
      </c>
      <c r="W180" s="9"/>
      <c r="X180" s="9"/>
    </row>
    <row r="181" spans="1:24" x14ac:dyDescent="0.3">
      <c r="A181" s="10" t="s">
        <v>337</v>
      </c>
      <c r="B181" s="9"/>
      <c r="C181" s="11" t="str">
        <f>IFERROR(VLOOKUP(B181,Lotes!$A$5:$O$54,2,FALSE()),"")</f>
        <v/>
      </c>
      <c r="D181" s="9"/>
      <c r="E181" s="9"/>
      <c r="F181" s="9"/>
      <c r="G181" s="12"/>
      <c r="H181" s="12"/>
      <c r="I181" s="12"/>
      <c r="J181" s="12"/>
      <c r="K181" s="9"/>
      <c r="L181" s="9"/>
      <c r="M181" s="9"/>
      <c r="N181" s="9"/>
      <c r="O181" s="9"/>
      <c r="P181" s="9"/>
      <c r="Q181" s="11" t="str">
        <f t="shared" si="5"/>
        <v/>
      </c>
      <c r="R181" s="9"/>
      <c r="S181" s="9"/>
      <c r="T181" s="9"/>
      <c r="U181" s="9"/>
      <c r="V181" s="19">
        <v>0</v>
      </c>
      <c r="W181" s="9"/>
      <c r="X181" s="9"/>
    </row>
    <row r="182" spans="1:24" x14ac:dyDescent="0.3">
      <c r="A182" s="10" t="s">
        <v>338</v>
      </c>
      <c r="B182" s="9"/>
      <c r="C182" s="11" t="str">
        <f>IFERROR(VLOOKUP(B182,Lotes!$A$5:$O$54,2,FALSE()),"")</f>
        <v/>
      </c>
      <c r="D182" s="9"/>
      <c r="E182" s="9"/>
      <c r="F182" s="9"/>
      <c r="G182" s="12"/>
      <c r="H182" s="12"/>
      <c r="I182" s="12"/>
      <c r="J182" s="12"/>
      <c r="K182" s="9"/>
      <c r="L182" s="9"/>
      <c r="M182" s="9"/>
      <c r="N182" s="9"/>
      <c r="O182" s="9"/>
      <c r="P182" s="9"/>
      <c r="Q182" s="11" t="str">
        <f t="shared" si="5"/>
        <v/>
      </c>
      <c r="R182" s="9"/>
      <c r="S182" s="9"/>
      <c r="T182" s="9"/>
      <c r="U182" s="9"/>
      <c r="V182" s="19">
        <v>0</v>
      </c>
      <c r="W182" s="9"/>
      <c r="X182" s="9"/>
    </row>
    <row r="183" spans="1:24" x14ac:dyDescent="0.3">
      <c r="A183" s="10" t="s">
        <v>339</v>
      </c>
      <c r="B183" s="9"/>
      <c r="C183" s="11" t="str">
        <f>IFERROR(VLOOKUP(B183,Lotes!$A$5:$O$54,2,FALSE()),"")</f>
        <v/>
      </c>
      <c r="D183" s="9"/>
      <c r="E183" s="9"/>
      <c r="F183" s="9"/>
      <c r="G183" s="12"/>
      <c r="H183" s="12"/>
      <c r="I183" s="12"/>
      <c r="J183" s="12"/>
      <c r="K183" s="9"/>
      <c r="L183" s="9"/>
      <c r="M183" s="9"/>
      <c r="N183" s="9"/>
      <c r="O183" s="9"/>
      <c r="P183" s="9"/>
      <c r="Q183" s="11" t="str">
        <f t="shared" si="5"/>
        <v/>
      </c>
      <c r="R183" s="9"/>
      <c r="S183" s="9"/>
      <c r="T183" s="9"/>
      <c r="U183" s="9"/>
      <c r="V183" s="19">
        <v>0</v>
      </c>
      <c r="W183" s="9"/>
      <c r="X183" s="9"/>
    </row>
    <row r="184" spans="1:24" x14ac:dyDescent="0.3">
      <c r="A184" s="10" t="s">
        <v>340</v>
      </c>
      <c r="B184" s="9"/>
      <c r="C184" s="11" t="str">
        <f>IFERROR(VLOOKUP(B184,Lotes!$A$5:$O$54,2,FALSE()),"")</f>
        <v/>
      </c>
      <c r="D184" s="9"/>
      <c r="E184" s="9"/>
      <c r="F184" s="9"/>
      <c r="G184" s="12"/>
      <c r="H184" s="12"/>
      <c r="I184" s="12"/>
      <c r="J184" s="12"/>
      <c r="K184" s="9"/>
      <c r="L184" s="9"/>
      <c r="M184" s="9"/>
      <c r="N184" s="9"/>
      <c r="O184" s="9"/>
      <c r="P184" s="9"/>
      <c r="Q184" s="11" t="str">
        <f t="shared" si="5"/>
        <v/>
      </c>
      <c r="R184" s="9"/>
      <c r="S184" s="9"/>
      <c r="T184" s="9"/>
      <c r="U184" s="9"/>
      <c r="V184" s="19">
        <v>0</v>
      </c>
      <c r="W184" s="9"/>
      <c r="X184" s="9"/>
    </row>
    <row r="185" spans="1:24" x14ac:dyDescent="0.3">
      <c r="A185" s="10" t="s">
        <v>341</v>
      </c>
      <c r="B185" s="9"/>
      <c r="C185" s="11" t="str">
        <f>IFERROR(VLOOKUP(B185,Lotes!$A$5:$O$54,2,FALSE()),"")</f>
        <v/>
      </c>
      <c r="D185" s="9"/>
      <c r="E185" s="9"/>
      <c r="F185" s="9"/>
      <c r="G185" s="12"/>
      <c r="H185" s="12"/>
      <c r="I185" s="12"/>
      <c r="J185" s="12"/>
      <c r="K185" s="9"/>
      <c r="L185" s="9"/>
      <c r="M185" s="9"/>
      <c r="N185" s="9"/>
      <c r="O185" s="9"/>
      <c r="P185" s="9"/>
      <c r="Q185" s="11" t="str">
        <f t="shared" si="5"/>
        <v/>
      </c>
      <c r="R185" s="9"/>
      <c r="S185" s="9"/>
      <c r="T185" s="9"/>
      <c r="U185" s="9"/>
      <c r="V185" s="19">
        <v>0</v>
      </c>
      <c r="W185" s="9"/>
      <c r="X185" s="9"/>
    </row>
    <row r="186" spans="1:24" x14ac:dyDescent="0.3">
      <c r="A186" s="10" t="s">
        <v>342</v>
      </c>
      <c r="B186" s="9"/>
      <c r="C186" s="11" t="str">
        <f>IFERROR(VLOOKUP(B186,Lotes!$A$5:$O$54,2,FALSE()),"")</f>
        <v/>
      </c>
      <c r="D186" s="9"/>
      <c r="E186" s="9"/>
      <c r="F186" s="9"/>
      <c r="G186" s="12"/>
      <c r="H186" s="12"/>
      <c r="I186" s="12"/>
      <c r="J186" s="12"/>
      <c r="K186" s="9"/>
      <c r="L186" s="9"/>
      <c r="M186" s="9"/>
      <c r="N186" s="9"/>
      <c r="O186" s="9"/>
      <c r="P186" s="9"/>
      <c r="Q186" s="11" t="str">
        <f t="shared" si="5"/>
        <v/>
      </c>
      <c r="R186" s="9"/>
      <c r="S186" s="9"/>
      <c r="T186" s="9"/>
      <c r="U186" s="9"/>
      <c r="V186" s="19">
        <v>0</v>
      </c>
      <c r="W186" s="9"/>
      <c r="X186" s="9"/>
    </row>
    <row r="187" spans="1:24" x14ac:dyDescent="0.3">
      <c r="A187" s="10" t="s">
        <v>343</v>
      </c>
      <c r="B187" s="9"/>
      <c r="C187" s="11" t="str">
        <f>IFERROR(VLOOKUP(B187,Lotes!$A$5:$O$54,2,FALSE()),"")</f>
        <v/>
      </c>
      <c r="D187" s="9"/>
      <c r="E187" s="9"/>
      <c r="F187" s="9"/>
      <c r="G187" s="12"/>
      <c r="H187" s="12"/>
      <c r="I187" s="12"/>
      <c r="J187" s="12"/>
      <c r="K187" s="9"/>
      <c r="L187" s="9"/>
      <c r="M187" s="9"/>
      <c r="N187" s="9"/>
      <c r="O187" s="9"/>
      <c r="P187" s="9"/>
      <c r="Q187" s="11" t="str">
        <f t="shared" si="5"/>
        <v/>
      </c>
      <c r="R187" s="9"/>
      <c r="S187" s="9"/>
      <c r="T187" s="9"/>
      <c r="U187" s="9"/>
      <c r="V187" s="19">
        <v>0</v>
      </c>
      <c r="W187" s="9"/>
      <c r="X187" s="9"/>
    </row>
    <row r="188" spans="1:24" x14ac:dyDescent="0.3">
      <c r="A188" s="10" t="s">
        <v>344</v>
      </c>
      <c r="B188" s="9"/>
      <c r="C188" s="11" t="str">
        <f>IFERROR(VLOOKUP(B188,Lotes!$A$5:$O$54,2,FALSE()),"")</f>
        <v/>
      </c>
      <c r="D188" s="9"/>
      <c r="E188" s="9"/>
      <c r="F188" s="9"/>
      <c r="G188" s="12"/>
      <c r="H188" s="12"/>
      <c r="I188" s="12"/>
      <c r="J188" s="12"/>
      <c r="K188" s="9"/>
      <c r="L188" s="9"/>
      <c r="M188" s="9"/>
      <c r="N188" s="9"/>
      <c r="O188" s="9"/>
      <c r="P188" s="9"/>
      <c r="Q188" s="11" t="str">
        <f t="shared" si="5"/>
        <v/>
      </c>
      <c r="R188" s="9"/>
      <c r="S188" s="9"/>
      <c r="T188" s="9"/>
      <c r="U188" s="9"/>
      <c r="V188" s="19">
        <v>0</v>
      </c>
      <c r="W188" s="9"/>
      <c r="X188" s="9"/>
    </row>
    <row r="189" spans="1:24" x14ac:dyDescent="0.3">
      <c r="A189" s="10" t="s">
        <v>345</v>
      </c>
      <c r="B189" s="9"/>
      <c r="C189" s="11" t="str">
        <f>IFERROR(VLOOKUP(B189,Lotes!$A$5:$O$54,2,FALSE()),"")</f>
        <v/>
      </c>
      <c r="D189" s="9"/>
      <c r="E189" s="9"/>
      <c r="F189" s="9"/>
      <c r="G189" s="12"/>
      <c r="H189" s="12"/>
      <c r="I189" s="12"/>
      <c r="J189" s="12"/>
      <c r="K189" s="9"/>
      <c r="L189" s="9"/>
      <c r="M189" s="9"/>
      <c r="N189" s="9"/>
      <c r="O189" s="9"/>
      <c r="P189" s="9"/>
      <c r="Q189" s="11" t="str">
        <f t="shared" si="5"/>
        <v/>
      </c>
      <c r="R189" s="9"/>
      <c r="S189" s="9"/>
      <c r="T189" s="9"/>
      <c r="U189" s="9"/>
      <c r="V189" s="19">
        <v>0</v>
      </c>
      <c r="W189" s="9"/>
      <c r="X189" s="9"/>
    </row>
    <row r="190" spans="1:24" x14ac:dyDescent="0.3">
      <c r="A190" s="10" t="s">
        <v>346</v>
      </c>
      <c r="B190" s="9"/>
      <c r="C190" s="11" t="str">
        <f>IFERROR(VLOOKUP(B190,Lotes!$A$5:$O$54,2,FALSE()),"")</f>
        <v/>
      </c>
      <c r="D190" s="9"/>
      <c r="E190" s="9"/>
      <c r="F190" s="9"/>
      <c r="G190" s="12"/>
      <c r="H190" s="12"/>
      <c r="I190" s="12"/>
      <c r="J190" s="12"/>
      <c r="K190" s="9"/>
      <c r="L190" s="9"/>
      <c r="M190" s="9"/>
      <c r="N190" s="9"/>
      <c r="O190" s="9"/>
      <c r="P190" s="9"/>
      <c r="Q190" s="11" t="str">
        <f t="shared" si="5"/>
        <v/>
      </c>
      <c r="R190" s="9"/>
      <c r="S190" s="9"/>
      <c r="T190" s="9"/>
      <c r="U190" s="9"/>
      <c r="V190" s="19">
        <v>0</v>
      </c>
      <c r="W190" s="9"/>
      <c r="X190" s="9"/>
    </row>
    <row r="191" spans="1:24" x14ac:dyDescent="0.3">
      <c r="A191" s="10" t="s">
        <v>347</v>
      </c>
      <c r="B191" s="9"/>
      <c r="C191" s="11" t="str">
        <f>IFERROR(VLOOKUP(B191,Lotes!$A$5:$O$54,2,FALSE()),"")</f>
        <v/>
      </c>
      <c r="D191" s="9"/>
      <c r="E191" s="9"/>
      <c r="F191" s="9"/>
      <c r="G191" s="12"/>
      <c r="H191" s="12"/>
      <c r="I191" s="12"/>
      <c r="J191" s="12"/>
      <c r="K191" s="9"/>
      <c r="L191" s="9"/>
      <c r="M191" s="9"/>
      <c r="N191" s="9"/>
      <c r="O191" s="9"/>
      <c r="P191" s="9"/>
      <c r="Q191" s="11" t="str">
        <f t="shared" si="5"/>
        <v/>
      </c>
      <c r="R191" s="9"/>
      <c r="S191" s="9"/>
      <c r="T191" s="9"/>
      <c r="U191" s="9"/>
      <c r="V191" s="19">
        <v>0</v>
      </c>
      <c r="W191" s="9"/>
      <c r="X191" s="9"/>
    </row>
    <row r="192" spans="1:24" x14ac:dyDescent="0.3">
      <c r="A192" s="10" t="s">
        <v>348</v>
      </c>
      <c r="B192" s="9"/>
      <c r="C192" s="11" t="str">
        <f>IFERROR(VLOOKUP(B192,Lotes!$A$5:$O$54,2,FALSE()),"")</f>
        <v/>
      </c>
      <c r="D192" s="9"/>
      <c r="E192" s="9"/>
      <c r="F192" s="9"/>
      <c r="G192" s="12"/>
      <c r="H192" s="12"/>
      <c r="I192" s="12"/>
      <c r="J192" s="12"/>
      <c r="K192" s="9"/>
      <c r="L192" s="9"/>
      <c r="M192" s="9"/>
      <c r="N192" s="9"/>
      <c r="O192" s="9"/>
      <c r="P192" s="9"/>
      <c r="Q192" s="11" t="str">
        <f t="shared" si="5"/>
        <v/>
      </c>
      <c r="R192" s="9"/>
      <c r="S192" s="9"/>
      <c r="T192" s="9"/>
      <c r="U192" s="9"/>
      <c r="V192" s="19">
        <v>0</v>
      </c>
      <c r="W192" s="9"/>
      <c r="X192" s="9"/>
    </row>
    <row r="193" spans="1:24" x14ac:dyDescent="0.3">
      <c r="A193" s="10" t="s">
        <v>349</v>
      </c>
      <c r="B193" s="9"/>
      <c r="C193" s="11" t="str">
        <f>IFERROR(VLOOKUP(B193,Lotes!$A$5:$O$54,2,FALSE()),"")</f>
        <v/>
      </c>
      <c r="D193" s="9"/>
      <c r="E193" s="9"/>
      <c r="F193" s="9"/>
      <c r="G193" s="12"/>
      <c r="H193" s="12"/>
      <c r="I193" s="12"/>
      <c r="J193" s="12"/>
      <c r="K193" s="9"/>
      <c r="L193" s="9"/>
      <c r="M193" s="9"/>
      <c r="N193" s="9"/>
      <c r="O193" s="9"/>
      <c r="P193" s="9"/>
      <c r="Q193" s="11" t="str">
        <f t="shared" si="5"/>
        <v/>
      </c>
      <c r="R193" s="9"/>
      <c r="S193" s="9"/>
      <c r="T193" s="9"/>
      <c r="U193" s="9"/>
      <c r="V193" s="19">
        <v>0</v>
      </c>
      <c r="W193" s="9"/>
      <c r="X193" s="9"/>
    </row>
    <row r="194" spans="1:24" x14ac:dyDescent="0.3">
      <c r="A194" s="10" t="s">
        <v>350</v>
      </c>
      <c r="B194" s="9"/>
      <c r="C194" s="11" t="str">
        <f>IFERROR(VLOOKUP(B194,Lotes!$A$5:$O$54,2,FALSE()),"")</f>
        <v/>
      </c>
      <c r="D194" s="9"/>
      <c r="E194" s="9"/>
      <c r="F194" s="9"/>
      <c r="G194" s="12"/>
      <c r="H194" s="12"/>
      <c r="I194" s="12"/>
      <c r="J194" s="12"/>
      <c r="K194" s="9"/>
      <c r="L194" s="9"/>
      <c r="M194" s="9"/>
      <c r="N194" s="9"/>
      <c r="O194" s="9"/>
      <c r="P194" s="9"/>
      <c r="Q194" s="11" t="str">
        <f t="shared" si="5"/>
        <v/>
      </c>
      <c r="R194" s="9"/>
      <c r="S194" s="9"/>
      <c r="T194" s="9"/>
      <c r="U194" s="9"/>
      <c r="V194" s="19">
        <v>0</v>
      </c>
      <c r="W194" s="9"/>
      <c r="X194" s="9"/>
    </row>
    <row r="195" spans="1:24" x14ac:dyDescent="0.3">
      <c r="A195" s="10" t="s">
        <v>351</v>
      </c>
      <c r="B195" s="9"/>
      <c r="C195" s="11" t="str">
        <f>IFERROR(VLOOKUP(B195,Lotes!$A$5:$O$54,2,FALSE()),"")</f>
        <v/>
      </c>
      <c r="D195" s="9"/>
      <c r="E195" s="9"/>
      <c r="F195" s="9"/>
      <c r="G195" s="12"/>
      <c r="H195" s="12"/>
      <c r="I195" s="12"/>
      <c r="J195" s="12"/>
      <c r="K195" s="9"/>
      <c r="L195" s="9"/>
      <c r="M195" s="9"/>
      <c r="N195" s="9"/>
      <c r="O195" s="9"/>
      <c r="P195" s="9"/>
      <c r="Q195" s="11" t="str">
        <f t="shared" si="5"/>
        <v/>
      </c>
      <c r="R195" s="9"/>
      <c r="S195" s="9"/>
      <c r="T195" s="9"/>
      <c r="U195" s="9"/>
      <c r="V195" s="19">
        <v>0</v>
      </c>
      <c r="W195" s="9"/>
      <c r="X195" s="9"/>
    </row>
    <row r="196" spans="1:24" x14ac:dyDescent="0.3">
      <c r="A196" s="10" t="s">
        <v>352</v>
      </c>
      <c r="B196" s="9"/>
      <c r="C196" s="11" t="str">
        <f>IFERROR(VLOOKUP(B196,Lotes!$A$5:$O$54,2,FALSE()),"")</f>
        <v/>
      </c>
      <c r="D196" s="9"/>
      <c r="E196" s="9"/>
      <c r="F196" s="9"/>
      <c r="G196" s="12"/>
      <c r="H196" s="12"/>
      <c r="I196" s="12"/>
      <c r="J196" s="12"/>
      <c r="K196" s="9"/>
      <c r="L196" s="9"/>
      <c r="M196" s="9"/>
      <c r="N196" s="9"/>
      <c r="O196" s="9"/>
      <c r="P196" s="9"/>
      <c r="Q196" s="11" t="str">
        <f t="shared" si="5"/>
        <v/>
      </c>
      <c r="R196" s="9"/>
      <c r="S196" s="9"/>
      <c r="T196" s="9"/>
      <c r="U196" s="9"/>
      <c r="V196" s="19">
        <v>0</v>
      </c>
      <c r="W196" s="9"/>
      <c r="X196" s="9"/>
    </row>
    <row r="197" spans="1:24" x14ac:dyDescent="0.3">
      <c r="A197" s="10" t="s">
        <v>353</v>
      </c>
      <c r="B197" s="9"/>
      <c r="C197" s="11" t="str">
        <f>IFERROR(VLOOKUP(B197,Lotes!$A$5:$O$54,2,FALSE()),"")</f>
        <v/>
      </c>
      <c r="D197" s="9"/>
      <c r="E197" s="9"/>
      <c r="F197" s="9"/>
      <c r="G197" s="12"/>
      <c r="H197" s="12"/>
      <c r="I197" s="12"/>
      <c r="J197" s="12"/>
      <c r="K197" s="9"/>
      <c r="L197" s="9"/>
      <c r="M197" s="9"/>
      <c r="N197" s="9"/>
      <c r="O197" s="9"/>
      <c r="P197" s="9"/>
      <c r="Q197" s="11" t="str">
        <f t="shared" ref="Q197:Q204" si="6">IF(OR(K197="",P197=""),"",K197*P197)</f>
        <v/>
      </c>
      <c r="R197" s="9"/>
      <c r="S197" s="9"/>
      <c r="T197" s="9"/>
      <c r="U197" s="9"/>
      <c r="V197" s="19">
        <v>0</v>
      </c>
      <c r="W197" s="9"/>
      <c r="X197" s="9"/>
    </row>
    <row r="198" spans="1:24" x14ac:dyDescent="0.3">
      <c r="A198" s="10" t="s">
        <v>354</v>
      </c>
      <c r="B198" s="9"/>
      <c r="C198" s="11" t="str">
        <f>IFERROR(VLOOKUP(B198,Lotes!$A$5:$O$54,2,FALSE()),"")</f>
        <v/>
      </c>
      <c r="D198" s="9"/>
      <c r="E198" s="9"/>
      <c r="F198" s="9"/>
      <c r="G198" s="12"/>
      <c r="H198" s="12"/>
      <c r="I198" s="12"/>
      <c r="J198" s="12"/>
      <c r="K198" s="9"/>
      <c r="L198" s="9"/>
      <c r="M198" s="9"/>
      <c r="N198" s="9"/>
      <c r="O198" s="9"/>
      <c r="P198" s="9"/>
      <c r="Q198" s="11" t="str">
        <f t="shared" si="6"/>
        <v/>
      </c>
      <c r="R198" s="9"/>
      <c r="S198" s="9"/>
      <c r="T198" s="9"/>
      <c r="U198" s="9"/>
      <c r="V198" s="19">
        <v>0</v>
      </c>
      <c r="W198" s="9"/>
      <c r="X198" s="9"/>
    </row>
    <row r="199" spans="1:24" x14ac:dyDescent="0.3">
      <c r="A199" s="10" t="s">
        <v>355</v>
      </c>
      <c r="B199" s="9"/>
      <c r="C199" s="11" t="str">
        <f>IFERROR(VLOOKUP(B199,Lotes!$A$5:$O$54,2,FALSE()),"")</f>
        <v/>
      </c>
      <c r="D199" s="9"/>
      <c r="E199" s="9"/>
      <c r="F199" s="9"/>
      <c r="G199" s="12"/>
      <c r="H199" s="12"/>
      <c r="I199" s="12"/>
      <c r="J199" s="12"/>
      <c r="K199" s="9"/>
      <c r="L199" s="9"/>
      <c r="M199" s="9"/>
      <c r="N199" s="9"/>
      <c r="O199" s="9"/>
      <c r="P199" s="9"/>
      <c r="Q199" s="11" t="str">
        <f t="shared" si="6"/>
        <v/>
      </c>
      <c r="R199" s="9"/>
      <c r="S199" s="9"/>
      <c r="T199" s="9"/>
      <c r="U199" s="9"/>
      <c r="V199" s="19">
        <v>0</v>
      </c>
      <c r="W199" s="9"/>
      <c r="X199" s="9"/>
    </row>
    <row r="200" spans="1:24" x14ac:dyDescent="0.3">
      <c r="A200" s="10" t="s">
        <v>356</v>
      </c>
      <c r="B200" s="9"/>
      <c r="C200" s="11" t="str">
        <f>IFERROR(VLOOKUP(B200,Lotes!$A$5:$O$54,2,FALSE()),"")</f>
        <v/>
      </c>
      <c r="D200" s="9"/>
      <c r="E200" s="9"/>
      <c r="F200" s="9"/>
      <c r="G200" s="12"/>
      <c r="H200" s="12"/>
      <c r="I200" s="12"/>
      <c r="J200" s="12"/>
      <c r="K200" s="9"/>
      <c r="L200" s="9"/>
      <c r="M200" s="9"/>
      <c r="N200" s="9"/>
      <c r="O200" s="9"/>
      <c r="P200" s="9"/>
      <c r="Q200" s="11" t="str">
        <f t="shared" si="6"/>
        <v/>
      </c>
      <c r="R200" s="9"/>
      <c r="S200" s="9"/>
      <c r="T200" s="9"/>
      <c r="U200" s="9"/>
      <c r="V200" s="19">
        <v>0</v>
      </c>
      <c r="W200" s="9"/>
      <c r="X200" s="9"/>
    </row>
    <row r="201" spans="1:24" x14ac:dyDescent="0.3">
      <c r="A201" s="10" t="s">
        <v>357</v>
      </c>
      <c r="B201" s="9"/>
      <c r="C201" s="11" t="str">
        <f>IFERROR(VLOOKUP(B201,Lotes!$A$5:$O$54,2,FALSE()),"")</f>
        <v/>
      </c>
      <c r="D201" s="9"/>
      <c r="E201" s="9"/>
      <c r="F201" s="9"/>
      <c r="G201" s="12"/>
      <c r="H201" s="12"/>
      <c r="I201" s="12"/>
      <c r="J201" s="12"/>
      <c r="K201" s="9"/>
      <c r="L201" s="9"/>
      <c r="M201" s="9"/>
      <c r="N201" s="9"/>
      <c r="O201" s="9"/>
      <c r="P201" s="9"/>
      <c r="Q201" s="11" t="str">
        <f t="shared" si="6"/>
        <v/>
      </c>
      <c r="R201" s="9"/>
      <c r="S201" s="9"/>
      <c r="T201" s="9"/>
      <c r="U201" s="9"/>
      <c r="V201" s="19">
        <v>0</v>
      </c>
      <c r="W201" s="9"/>
      <c r="X201" s="9"/>
    </row>
    <row r="202" spans="1:24" x14ac:dyDescent="0.3">
      <c r="A202" s="10" t="s">
        <v>358</v>
      </c>
      <c r="B202" s="9"/>
      <c r="C202" s="11" t="str">
        <f>IFERROR(VLOOKUP(B202,Lotes!$A$5:$O$54,2,FALSE()),"")</f>
        <v/>
      </c>
      <c r="D202" s="9"/>
      <c r="E202" s="9"/>
      <c r="F202" s="9"/>
      <c r="G202" s="12"/>
      <c r="H202" s="12"/>
      <c r="I202" s="12"/>
      <c r="J202" s="12"/>
      <c r="K202" s="9"/>
      <c r="L202" s="9"/>
      <c r="M202" s="9"/>
      <c r="N202" s="9"/>
      <c r="O202" s="9"/>
      <c r="P202" s="9"/>
      <c r="Q202" s="11" t="str">
        <f t="shared" si="6"/>
        <v/>
      </c>
      <c r="R202" s="9"/>
      <c r="S202" s="9"/>
      <c r="T202" s="9"/>
      <c r="U202" s="9"/>
      <c r="V202" s="19">
        <v>0</v>
      </c>
      <c r="W202" s="9"/>
      <c r="X202" s="9"/>
    </row>
    <row r="203" spans="1:24" x14ac:dyDescent="0.3">
      <c r="A203" s="10" t="s">
        <v>359</v>
      </c>
      <c r="B203" s="9"/>
      <c r="C203" s="11" t="str">
        <f>IFERROR(VLOOKUP(B203,Lotes!$A$5:$O$54,2,FALSE()),"")</f>
        <v/>
      </c>
      <c r="D203" s="9"/>
      <c r="E203" s="9"/>
      <c r="F203" s="9"/>
      <c r="G203" s="12"/>
      <c r="H203" s="12"/>
      <c r="I203" s="12"/>
      <c r="J203" s="12"/>
      <c r="K203" s="9"/>
      <c r="L203" s="9"/>
      <c r="M203" s="9"/>
      <c r="N203" s="9"/>
      <c r="O203" s="9"/>
      <c r="P203" s="9"/>
      <c r="Q203" s="11" t="str">
        <f t="shared" si="6"/>
        <v/>
      </c>
      <c r="R203" s="9"/>
      <c r="S203" s="9"/>
      <c r="T203" s="9"/>
      <c r="U203" s="9"/>
      <c r="V203" s="19">
        <v>0</v>
      </c>
      <c r="W203" s="9"/>
      <c r="X203" s="9"/>
    </row>
    <row r="204" spans="1:24" x14ac:dyDescent="0.3">
      <c r="A204" s="10" t="s">
        <v>360</v>
      </c>
      <c r="B204" s="9"/>
      <c r="C204" s="11" t="str">
        <f>IFERROR(VLOOKUP(B204,Lotes!$A$5:$O$54,2,FALSE()),"")</f>
        <v/>
      </c>
      <c r="D204" s="9"/>
      <c r="E204" s="9"/>
      <c r="F204" s="9"/>
      <c r="G204" s="12"/>
      <c r="H204" s="12"/>
      <c r="I204" s="12"/>
      <c r="J204" s="12"/>
      <c r="K204" s="9"/>
      <c r="L204" s="9"/>
      <c r="M204" s="9"/>
      <c r="N204" s="9"/>
      <c r="O204" s="9"/>
      <c r="P204" s="9"/>
      <c r="Q204" s="11" t="str">
        <f t="shared" si="6"/>
        <v/>
      </c>
      <c r="R204" s="9"/>
      <c r="S204" s="9"/>
      <c r="T204" s="9"/>
      <c r="U204" s="9"/>
      <c r="V204" s="19">
        <v>0</v>
      </c>
      <c r="W204" s="9"/>
      <c r="X204" s="9"/>
    </row>
    <row r="205" spans="1:24" x14ac:dyDescent="0.3">
      <c r="V205" s="20"/>
    </row>
  </sheetData>
  <mergeCells count="2">
    <mergeCell ref="A1:X1"/>
    <mergeCell ref="A2:X2"/>
  </mergeCells>
  <conditionalFormatting sqref="V5:V204">
    <cfRule type="cellIs" dxfId="14" priority="2" operator="lessThan">
      <formula>0.5</formula>
    </cfRule>
    <cfRule type="cellIs" dxfId="13" priority="3" operator="between">
      <formula>0.5</formula>
      <formula>0.89</formula>
    </cfRule>
    <cfRule type="cellIs" dxfId="12" priority="4" operator="greaterThanOrEqual">
      <formula>0.9</formula>
    </cfRule>
  </conditionalFormatting>
  <dataValidations count="1">
    <dataValidation type="list" allowBlank="1" sqref="F5:F204" xr:uid="{00000000-0002-0000-0300-000000000000}">
      <formula1>"Siembra directa,Trasplante,Propagación"</formula1>
      <formula2>0</formula2>
    </dataValidation>
  </dataValidations>
  <pageMargins left="0.25" right="0.25" top="1" bottom="1" header="0.511811023622047" footer="0.511811023622047"/>
  <pageSetup orientation="landscape" horizontalDpi="300" verticalDpi="30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300-000001000000}">
          <x14:formula1>
            <xm:f>Listas!$H$5:$H$40</xm:f>
          </x14:formula1>
          <x14:formula2>
            <xm:f>0</xm:f>
          </x14:formula2>
          <xm:sqref>R5:R204</xm:sqref>
        </x14:dataValidation>
        <x14:dataValidation type="list" allowBlank="1" xr:uid="{00000000-0002-0000-0300-000002000000}">
          <x14:formula1>
            <xm:f>Listas!$C$5:$C$20</xm:f>
          </x14:formula1>
          <x14:formula2>
            <xm:f>0</xm:f>
          </x14:formula2>
          <xm:sqref>U5:U204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6"/>
  <sheetViews>
    <sheetView showGridLines="0" zoomScaleNormal="100" workbookViewId="0">
      <pane ySplit="1" topLeftCell="A2" activePane="bottomLeft" state="frozen"/>
      <selection pane="bottomLeft" sqref="A1:H1"/>
    </sheetView>
  </sheetViews>
  <sheetFormatPr baseColWidth="10" defaultColWidth="8.6640625" defaultRowHeight="14.4" x14ac:dyDescent="0.3"/>
  <cols>
    <col min="1" max="8" width="26" customWidth="1"/>
  </cols>
  <sheetData>
    <row r="1" spans="1:8" ht="27.75" customHeight="1" x14ac:dyDescent="0.3">
      <c r="A1" s="32" t="s">
        <v>28</v>
      </c>
      <c r="B1" s="32"/>
      <c r="C1" s="32"/>
      <c r="D1" s="32"/>
      <c r="E1" s="32"/>
      <c r="F1" s="32"/>
      <c r="G1" s="32"/>
      <c r="H1" s="32"/>
    </row>
    <row r="2" spans="1:8" ht="30" customHeight="1" x14ac:dyDescent="0.3">
      <c r="A2" s="33" t="s">
        <v>29</v>
      </c>
      <c r="B2" s="33"/>
      <c r="C2" s="33"/>
      <c r="D2" s="33"/>
      <c r="E2" s="33"/>
      <c r="F2" s="33"/>
      <c r="G2" s="33"/>
      <c r="H2" s="33"/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x14ac:dyDescent="0.3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</row>
    <row r="5" spans="1:8" x14ac:dyDescent="0.3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</row>
    <row r="6" spans="1:8" x14ac:dyDescent="0.3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</row>
    <row r="7" spans="1:8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</row>
    <row r="8" spans="1:8" x14ac:dyDescent="0.3">
      <c r="A8" s="2" t="s">
        <v>62</v>
      </c>
      <c r="B8" s="2" t="s">
        <v>63</v>
      </c>
      <c r="C8" s="2" t="s">
        <v>64</v>
      </c>
      <c r="D8" s="2" t="s">
        <v>65</v>
      </c>
      <c r="E8" s="2" t="s">
        <v>66</v>
      </c>
      <c r="F8" s="2" t="s">
        <v>67</v>
      </c>
      <c r="G8" s="2" t="s">
        <v>68</v>
      </c>
      <c r="H8" s="2" t="s">
        <v>69</v>
      </c>
    </row>
    <row r="9" spans="1:8" x14ac:dyDescent="0.3">
      <c r="A9" s="2" t="s">
        <v>70</v>
      </c>
      <c r="B9" s="2" t="s">
        <v>71</v>
      </c>
      <c r="C9" s="2" t="s">
        <v>72</v>
      </c>
      <c r="D9" s="2" t="s">
        <v>73</v>
      </c>
      <c r="E9" s="2" t="s">
        <v>74</v>
      </c>
      <c r="F9" s="2" t="s">
        <v>75</v>
      </c>
      <c r="G9" s="2" t="s">
        <v>76</v>
      </c>
      <c r="H9" s="2" t="s">
        <v>77</v>
      </c>
    </row>
    <row r="10" spans="1:8" x14ac:dyDescent="0.3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</row>
    <row r="11" spans="1:8" x14ac:dyDescent="0.3">
      <c r="A11" s="2"/>
      <c r="B11" s="2" t="s">
        <v>85</v>
      </c>
      <c r="C11" s="2"/>
      <c r="D11" s="2" t="s">
        <v>86</v>
      </c>
      <c r="E11" s="2" t="s">
        <v>87</v>
      </c>
      <c r="F11" s="2" t="s">
        <v>88</v>
      </c>
      <c r="G11" s="2" t="s">
        <v>89</v>
      </c>
      <c r="H11" s="2" t="s">
        <v>90</v>
      </c>
    </row>
    <row r="12" spans="1:8" x14ac:dyDescent="0.3">
      <c r="A12" s="2"/>
      <c r="B12" s="2"/>
      <c r="C12" s="2"/>
      <c r="D12" s="2" t="s">
        <v>91</v>
      </c>
      <c r="E12" s="2" t="s">
        <v>92</v>
      </c>
      <c r="F12" s="2"/>
      <c r="G12" s="2" t="s">
        <v>93</v>
      </c>
      <c r="H12" s="2" t="s">
        <v>94</v>
      </c>
    </row>
    <row r="13" spans="1:8" x14ac:dyDescent="0.3">
      <c r="A13" s="2"/>
      <c r="B13" s="2"/>
      <c r="C13" s="2"/>
      <c r="D13" s="2" t="s">
        <v>95</v>
      </c>
      <c r="E13" s="2" t="s">
        <v>96</v>
      </c>
      <c r="F13" s="2"/>
      <c r="G13" s="2" t="s">
        <v>97</v>
      </c>
      <c r="H13" s="2" t="s">
        <v>98</v>
      </c>
    </row>
    <row r="14" spans="1:8" x14ac:dyDescent="0.3">
      <c r="A14" s="2"/>
      <c r="B14" s="2"/>
      <c r="C14" s="2"/>
      <c r="D14" s="2" t="s">
        <v>99</v>
      </c>
      <c r="E14" s="2" t="s">
        <v>100</v>
      </c>
      <c r="F14" s="2"/>
      <c r="G14" s="2" t="s">
        <v>85</v>
      </c>
      <c r="H14" s="2"/>
    </row>
    <row r="15" spans="1:8" x14ac:dyDescent="0.3">
      <c r="A15" s="2"/>
      <c r="B15" s="2"/>
      <c r="C15" s="2"/>
      <c r="D15" s="2" t="s">
        <v>101</v>
      </c>
      <c r="E15" s="2" t="s">
        <v>102</v>
      </c>
      <c r="F15" s="2"/>
      <c r="G15" s="2"/>
      <c r="H15" s="2"/>
    </row>
    <row r="16" spans="1:8" x14ac:dyDescent="0.3">
      <c r="A16" s="2"/>
      <c r="B16" s="2"/>
      <c r="C16" s="2"/>
      <c r="D16" s="2" t="s">
        <v>103</v>
      </c>
      <c r="E16" s="2" t="s">
        <v>104</v>
      </c>
      <c r="F16" s="2"/>
      <c r="G16" s="2"/>
      <c r="H16" s="2"/>
    </row>
  </sheetData>
  <mergeCells count="2">
    <mergeCell ref="A1:H1"/>
    <mergeCell ref="A2:H2"/>
  </mergeCells>
  <pageMargins left="0.25" right="0.25" top="1" bottom="1" header="0.511811023622047" footer="0.511811023622047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4"/>
  <sheetViews>
    <sheetView showGridLines="0" zoomScaleNormal="100" workbookViewId="0">
      <pane ySplit="3" topLeftCell="A4" activePane="bottomLeft" state="frozen"/>
      <selection pane="bottomLeft" activeCell="K14" sqref="K14"/>
    </sheetView>
  </sheetViews>
  <sheetFormatPr baseColWidth="10" defaultColWidth="8.6640625" defaultRowHeight="14.4" x14ac:dyDescent="0.3"/>
  <cols>
    <col min="1" max="1" width="10" customWidth="1"/>
    <col min="2" max="3" width="18" customWidth="1"/>
    <col min="4" max="4" width="22" customWidth="1"/>
    <col min="5" max="6" width="15" customWidth="1"/>
    <col min="7" max="7" width="12" customWidth="1"/>
    <col min="8" max="8" width="25" customWidth="1"/>
    <col min="9" max="9" width="16" customWidth="1"/>
    <col min="10" max="11" width="20" customWidth="1"/>
    <col min="12" max="12" width="25" customWidth="1"/>
    <col min="13" max="13" width="18" customWidth="1"/>
    <col min="14" max="14" width="25" customWidth="1"/>
    <col min="15" max="15" width="32" customWidth="1"/>
  </cols>
  <sheetData>
    <row r="1" spans="1:15" ht="27.75" customHeight="1" x14ac:dyDescent="0.3">
      <c r="A1" s="32" t="s">
        <v>105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0" customHeight="1" x14ac:dyDescent="0.3">
      <c r="A2" s="33" t="s">
        <v>106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31.5" customHeight="1" x14ac:dyDescent="0.3">
      <c r="A4" s="1" t="s">
        <v>107</v>
      </c>
      <c r="B4" s="1" t="s">
        <v>108</v>
      </c>
      <c r="C4" s="1" t="s">
        <v>31</v>
      </c>
      <c r="D4" s="1" t="s">
        <v>37</v>
      </c>
      <c r="E4" s="1" t="s">
        <v>109</v>
      </c>
      <c r="F4" s="1" t="s">
        <v>110</v>
      </c>
      <c r="G4" s="1" t="s">
        <v>111</v>
      </c>
      <c r="H4" s="1" t="s">
        <v>112</v>
      </c>
      <c r="I4" s="1" t="s">
        <v>113</v>
      </c>
      <c r="J4" s="1" t="s">
        <v>114</v>
      </c>
      <c r="K4" s="1" t="s">
        <v>115</v>
      </c>
      <c r="L4" s="1" t="s">
        <v>116</v>
      </c>
      <c r="M4" s="1" t="s">
        <v>117</v>
      </c>
      <c r="N4" s="1" t="s">
        <v>118</v>
      </c>
      <c r="O4" s="1" t="s">
        <v>119</v>
      </c>
    </row>
    <row r="5" spans="1:15" x14ac:dyDescent="0.3">
      <c r="A5" s="30">
        <v>1</v>
      </c>
      <c r="B5" s="8" t="s">
        <v>120</v>
      </c>
      <c r="C5" s="9" t="s">
        <v>39</v>
      </c>
      <c r="D5" s="8" t="s">
        <v>45</v>
      </c>
      <c r="E5" s="9"/>
      <c r="F5" s="9"/>
      <c r="G5" s="8" t="s">
        <v>121</v>
      </c>
      <c r="H5" s="8"/>
      <c r="I5" s="9" t="s">
        <v>38</v>
      </c>
      <c r="J5" s="9"/>
      <c r="K5" s="9"/>
      <c r="L5" s="9"/>
      <c r="M5" s="9" t="s">
        <v>122</v>
      </c>
      <c r="N5" s="9"/>
      <c r="O5" s="9"/>
    </row>
    <row r="6" spans="1:15" x14ac:dyDescent="0.3">
      <c r="A6" s="30">
        <v>2</v>
      </c>
      <c r="B6" s="8" t="s">
        <v>123</v>
      </c>
      <c r="C6" s="9" t="s">
        <v>39</v>
      </c>
      <c r="D6" s="8" t="s">
        <v>53</v>
      </c>
      <c r="E6" s="9"/>
      <c r="F6" s="9"/>
      <c r="G6" s="8" t="s">
        <v>124</v>
      </c>
      <c r="H6" s="8" t="s">
        <v>125</v>
      </c>
      <c r="I6" s="9" t="s">
        <v>38</v>
      </c>
      <c r="J6" s="9"/>
      <c r="K6" s="9"/>
      <c r="L6" s="9"/>
      <c r="M6" s="9" t="s">
        <v>122</v>
      </c>
      <c r="N6" s="9"/>
      <c r="O6" s="9"/>
    </row>
    <row r="7" spans="1:15" x14ac:dyDescent="0.3">
      <c r="A7" s="30">
        <v>3</v>
      </c>
      <c r="B7" s="8" t="s">
        <v>2052</v>
      </c>
      <c r="C7" s="9" t="s">
        <v>39</v>
      </c>
      <c r="D7" s="8" t="s">
        <v>53</v>
      </c>
      <c r="E7" s="9"/>
      <c r="F7" s="9"/>
      <c r="G7" s="8" t="s">
        <v>124</v>
      </c>
      <c r="H7" s="8" t="s">
        <v>71</v>
      </c>
      <c r="I7" s="9" t="s">
        <v>38</v>
      </c>
      <c r="J7" s="9"/>
      <c r="K7" s="9"/>
      <c r="L7" s="9"/>
      <c r="M7" s="9" t="s">
        <v>122</v>
      </c>
      <c r="N7" s="9"/>
      <c r="O7" s="9"/>
    </row>
    <row r="8" spans="1:15" x14ac:dyDescent="0.3">
      <c r="A8" s="30">
        <v>4</v>
      </c>
      <c r="B8" s="8" t="s">
        <v>126</v>
      </c>
      <c r="C8" s="9" t="s">
        <v>39</v>
      </c>
      <c r="D8" s="8" t="s">
        <v>53</v>
      </c>
      <c r="E8" s="9"/>
      <c r="F8" s="9"/>
      <c r="G8" s="8" t="s">
        <v>124</v>
      </c>
      <c r="H8" s="8" t="s">
        <v>127</v>
      </c>
      <c r="I8" s="9" t="s">
        <v>38</v>
      </c>
      <c r="J8" s="9"/>
      <c r="K8" s="9"/>
      <c r="L8" s="9"/>
      <c r="M8" s="9" t="s">
        <v>122</v>
      </c>
      <c r="N8" s="9"/>
      <c r="O8" s="9"/>
    </row>
    <row r="9" spans="1:15" ht="15" thickBot="1" x14ac:dyDescent="0.35">
      <c r="A9" s="30">
        <v>5</v>
      </c>
      <c r="B9" s="8" t="s">
        <v>128</v>
      </c>
      <c r="C9" s="9" t="s">
        <v>39</v>
      </c>
      <c r="D9" s="8" t="s">
        <v>45</v>
      </c>
      <c r="E9" s="9"/>
      <c r="F9" s="9"/>
      <c r="G9" s="8" t="s">
        <v>121</v>
      </c>
      <c r="H9" s="8"/>
      <c r="I9" s="9" t="s">
        <v>38</v>
      </c>
      <c r="J9" s="9"/>
      <c r="K9" s="9"/>
      <c r="L9" s="9"/>
      <c r="M9" s="9" t="s">
        <v>122</v>
      </c>
      <c r="N9" s="9"/>
      <c r="O9" s="9"/>
    </row>
    <row r="10" spans="1:15" ht="28.2" thickBot="1" x14ac:dyDescent="0.35">
      <c r="A10" s="67">
        <v>6</v>
      </c>
      <c r="B10" s="68" t="s">
        <v>129</v>
      </c>
      <c r="C10" s="69" t="s">
        <v>39</v>
      </c>
      <c r="D10" s="68" t="s">
        <v>61</v>
      </c>
      <c r="E10" s="60">
        <v>1309</v>
      </c>
      <c r="F10" s="60">
        <v>400</v>
      </c>
      <c r="G10" s="68" t="s">
        <v>124</v>
      </c>
      <c r="H10" s="72" t="s">
        <v>2085</v>
      </c>
      <c r="I10" s="69" t="s">
        <v>38</v>
      </c>
      <c r="J10" s="60" t="s">
        <v>2049</v>
      </c>
      <c r="K10" s="71" t="s">
        <v>2084</v>
      </c>
      <c r="L10" s="60"/>
      <c r="M10" s="69" t="s">
        <v>2050</v>
      </c>
      <c r="N10" s="71" t="s">
        <v>2074</v>
      </c>
      <c r="O10" s="70" t="s">
        <v>2073</v>
      </c>
    </row>
    <row r="11" spans="1:15" x14ac:dyDescent="0.3">
      <c r="A11" s="30">
        <v>7</v>
      </c>
      <c r="B11" s="8" t="s">
        <v>130</v>
      </c>
      <c r="C11" s="9" t="s">
        <v>39</v>
      </c>
      <c r="D11" s="8" t="s">
        <v>131</v>
      </c>
      <c r="E11" s="9"/>
      <c r="F11" s="9"/>
      <c r="G11" s="8" t="s">
        <v>121</v>
      </c>
      <c r="H11" s="8"/>
      <c r="I11" s="9" t="s">
        <v>38</v>
      </c>
      <c r="J11" s="9"/>
      <c r="K11" s="9"/>
      <c r="L11" s="9"/>
      <c r="M11" s="9" t="s">
        <v>122</v>
      </c>
      <c r="N11" s="9"/>
      <c r="O11" s="9"/>
    </row>
    <row r="12" spans="1:15" x14ac:dyDescent="0.3">
      <c r="A12" s="30">
        <v>8</v>
      </c>
      <c r="B12" s="8" t="s">
        <v>132</v>
      </c>
      <c r="C12" s="9" t="s">
        <v>39</v>
      </c>
      <c r="D12" s="8" t="s">
        <v>84</v>
      </c>
      <c r="E12" s="9"/>
      <c r="F12" s="9"/>
      <c r="G12" s="8" t="s">
        <v>2049</v>
      </c>
      <c r="H12" s="8" t="s">
        <v>2053</v>
      </c>
      <c r="I12" s="9" t="s">
        <v>38</v>
      </c>
      <c r="J12" s="9"/>
      <c r="K12" s="9"/>
      <c r="L12" s="9"/>
      <c r="M12" s="9" t="s">
        <v>122</v>
      </c>
      <c r="N12" s="9"/>
      <c r="O12" s="9"/>
    </row>
    <row r="13" spans="1:15" x14ac:dyDescent="0.3">
      <c r="A13" s="30">
        <v>9</v>
      </c>
      <c r="B13" s="8" t="s">
        <v>133</v>
      </c>
      <c r="C13" s="9" t="s">
        <v>39</v>
      </c>
      <c r="D13" s="8" t="s">
        <v>90</v>
      </c>
      <c r="E13" s="9"/>
      <c r="F13" s="9"/>
      <c r="G13" s="8" t="s">
        <v>124</v>
      </c>
      <c r="H13" s="8" t="s">
        <v>125</v>
      </c>
      <c r="I13" s="9" t="s">
        <v>38</v>
      </c>
      <c r="J13" s="9"/>
      <c r="K13" s="9"/>
      <c r="L13" s="9"/>
      <c r="M13" s="9" t="s">
        <v>122</v>
      </c>
      <c r="N13" s="9"/>
      <c r="O13" s="9"/>
    </row>
    <row r="14" spans="1:15" x14ac:dyDescent="0.3">
      <c r="A14" s="30">
        <v>10</v>
      </c>
      <c r="B14" s="8" t="s">
        <v>134</v>
      </c>
      <c r="C14" s="9" t="s">
        <v>39</v>
      </c>
      <c r="D14" s="8" t="s">
        <v>135</v>
      </c>
      <c r="E14" s="9"/>
      <c r="F14" s="9"/>
      <c r="G14" s="8" t="s">
        <v>124</v>
      </c>
      <c r="H14" s="8" t="s">
        <v>127</v>
      </c>
      <c r="I14" s="9" t="s">
        <v>38</v>
      </c>
      <c r="J14" s="9"/>
      <c r="K14" s="9"/>
      <c r="L14" s="9"/>
      <c r="M14" s="9" t="s">
        <v>122</v>
      </c>
      <c r="N14" s="9"/>
      <c r="O14" s="9"/>
    </row>
    <row r="15" spans="1:15" x14ac:dyDescent="0.3">
      <c r="A15" s="30">
        <v>11</v>
      </c>
      <c r="B15" s="8" t="s">
        <v>136</v>
      </c>
      <c r="C15" s="9" t="s">
        <v>39</v>
      </c>
      <c r="D15" s="8" t="s">
        <v>98</v>
      </c>
      <c r="E15" s="9"/>
      <c r="F15" s="9"/>
      <c r="G15" s="8" t="s">
        <v>121</v>
      </c>
      <c r="H15" s="8" t="s">
        <v>55</v>
      </c>
      <c r="I15" s="9" t="s">
        <v>38</v>
      </c>
      <c r="J15" s="9"/>
      <c r="K15" s="9"/>
      <c r="L15" s="9"/>
      <c r="M15" s="9" t="s">
        <v>122</v>
      </c>
      <c r="N15" s="9"/>
      <c r="O15" s="9"/>
    </row>
    <row r="16" spans="1:15" x14ac:dyDescent="0.3">
      <c r="A16" s="30">
        <v>12</v>
      </c>
      <c r="B16" s="8" t="s">
        <v>2054</v>
      </c>
      <c r="C16" s="9" t="s">
        <v>39</v>
      </c>
      <c r="D16" s="8" t="s">
        <v>137</v>
      </c>
      <c r="E16" s="9"/>
      <c r="F16" s="9"/>
      <c r="G16" s="8" t="s">
        <v>124</v>
      </c>
      <c r="H16" s="8" t="s">
        <v>63</v>
      </c>
      <c r="I16" s="9" t="s">
        <v>38</v>
      </c>
      <c r="J16" s="9"/>
      <c r="K16" s="9"/>
      <c r="L16" s="9"/>
      <c r="M16" s="9" t="s">
        <v>122</v>
      </c>
      <c r="N16" s="9"/>
      <c r="O16" s="9"/>
    </row>
    <row r="17" spans="1:15" x14ac:dyDescent="0.3">
      <c r="A17" s="30">
        <v>13</v>
      </c>
      <c r="B17" s="8" t="s">
        <v>2051</v>
      </c>
      <c r="C17" s="9" t="s">
        <v>39</v>
      </c>
      <c r="D17" s="8" t="s">
        <v>77</v>
      </c>
      <c r="E17" s="9"/>
      <c r="F17" s="9"/>
      <c r="G17" s="8" t="s">
        <v>124</v>
      </c>
      <c r="H17" s="8" t="s">
        <v>138</v>
      </c>
      <c r="I17" s="9" t="s">
        <v>38</v>
      </c>
      <c r="J17" s="9"/>
      <c r="K17" s="9"/>
      <c r="L17" s="9"/>
      <c r="M17" s="9" t="s">
        <v>122</v>
      </c>
      <c r="N17" s="9"/>
      <c r="O17" s="9"/>
    </row>
    <row r="18" spans="1:15" x14ac:dyDescent="0.3">
      <c r="A18" s="31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x14ac:dyDescent="0.3">
      <c r="A19" s="31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3">
      <c r="A20" s="31">
        <v>16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3">
      <c r="A21" s="31">
        <v>17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3">
      <c r="A22" s="31">
        <v>18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3">
      <c r="A23" s="2">
        <v>19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3">
      <c r="A24" s="2">
        <v>20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x14ac:dyDescent="0.3">
      <c r="A25" s="2">
        <v>21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3">
      <c r="A26" s="2">
        <v>22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3">
      <c r="A27" s="2">
        <v>23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x14ac:dyDescent="0.3">
      <c r="A28" s="2">
        <v>24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x14ac:dyDescent="0.3">
      <c r="A29" s="2">
        <v>25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x14ac:dyDescent="0.3">
      <c r="A30" s="2">
        <v>26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x14ac:dyDescent="0.3">
      <c r="A31" s="2">
        <v>27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x14ac:dyDescent="0.3">
      <c r="A32" s="2">
        <v>28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x14ac:dyDescent="0.3">
      <c r="A33" s="2">
        <v>29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x14ac:dyDescent="0.3">
      <c r="A34" s="2">
        <v>30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x14ac:dyDescent="0.3">
      <c r="A35" s="2">
        <v>31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x14ac:dyDescent="0.3">
      <c r="A36" s="2">
        <v>32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x14ac:dyDescent="0.3">
      <c r="A37" s="2">
        <v>33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x14ac:dyDescent="0.3">
      <c r="A38" s="2">
        <v>34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x14ac:dyDescent="0.3">
      <c r="A39" s="2">
        <v>35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x14ac:dyDescent="0.3">
      <c r="A40" s="2">
        <v>36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x14ac:dyDescent="0.3">
      <c r="A41" s="2">
        <v>37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x14ac:dyDescent="0.3">
      <c r="A42" s="2">
        <v>38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x14ac:dyDescent="0.3">
      <c r="A43" s="2">
        <v>39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x14ac:dyDescent="0.3">
      <c r="A44" s="2">
        <v>40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3">
      <c r="A45" s="2">
        <v>41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x14ac:dyDescent="0.3">
      <c r="A46" s="2">
        <v>42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x14ac:dyDescent="0.3">
      <c r="A47" s="2">
        <v>43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x14ac:dyDescent="0.3">
      <c r="A48" s="2">
        <v>44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x14ac:dyDescent="0.3">
      <c r="A49" s="2">
        <v>45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x14ac:dyDescent="0.3">
      <c r="A50" s="2">
        <v>46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x14ac:dyDescent="0.3">
      <c r="A51" s="2">
        <v>47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x14ac:dyDescent="0.3">
      <c r="A52" s="2">
        <v>48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x14ac:dyDescent="0.3">
      <c r="A53" s="2">
        <v>49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x14ac:dyDescent="0.3">
      <c r="A54" s="2">
        <v>50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</sheetData>
  <mergeCells count="2">
    <mergeCell ref="A1:O1"/>
    <mergeCell ref="A2:O2"/>
  </mergeCells>
  <dataValidations count="3">
    <dataValidation type="list" allowBlank="1" sqref="G5:G54" xr:uid="{00000000-0002-0000-0200-000002000000}">
      <formula1>"Sí,No"</formula1>
      <formula2>0</formula2>
    </dataValidation>
    <dataValidation type="list" allowBlank="1" sqref="J5:J54" xr:uid="{00000000-0002-0000-0200-000004000000}">
      <formula1>"Disponible,Limitada,No disponible"</formula1>
      <formula2>0</formula2>
    </dataValidation>
    <dataValidation type="list" allowBlank="1" sqref="M5:M54" xr:uid="{00000000-0002-0000-0200-000005000000}">
      <formula1>"Realizado,Pendiente,No aplica"</formula1>
      <formula2>0</formula2>
    </dataValidation>
  </dataValidations>
  <pageMargins left="0.25" right="0.25" top="1" bottom="1" header="0.511811023622047" footer="0.511811023622047"/>
  <pageSetup orientation="landscape" horizontalDpi="300" verticalDpi="30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200-000000000000}">
          <x14:formula1>
            <xm:f>Listas!$B$5:$B$20</xm:f>
          </x14:formula1>
          <x14:formula2>
            <xm:f>0</xm:f>
          </x14:formula2>
          <xm:sqref>C5:C54</xm:sqref>
        </x14:dataValidation>
        <x14:dataValidation type="list" allowBlank="1" xr:uid="{00000000-0002-0000-0200-000001000000}">
          <x14:formula1>
            <xm:f>Listas!$H$5:$H$40</xm:f>
          </x14:formula1>
          <x14:formula2>
            <xm:f>0</xm:f>
          </x14:formula2>
          <xm:sqref>D5:D54</xm:sqref>
        </x14:dataValidation>
        <x14:dataValidation type="list" allowBlank="1" xr:uid="{00000000-0002-0000-0200-000003000000}">
          <x14:formula1>
            <xm:f>Listas!$A$5:$A$20</xm:f>
          </x14:formula1>
          <x14:formula2>
            <xm:f>0</xm:f>
          </x14:formula2>
          <xm:sqref>I5:I54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04"/>
  <sheetViews>
    <sheetView showGridLines="0" zoomScaleNormal="100" workbookViewId="0">
      <pane ySplit="4" topLeftCell="A5" activePane="bottomLeft" state="frozen"/>
      <selection pane="bottomLeft" activeCell="I18" sqref="I18"/>
    </sheetView>
  </sheetViews>
  <sheetFormatPr baseColWidth="10" defaultColWidth="8.6640625" defaultRowHeight="14.4" x14ac:dyDescent="0.3"/>
  <cols>
    <col min="1" max="1" width="12" customWidth="1"/>
    <col min="2" max="2" width="11" customWidth="1"/>
    <col min="3" max="3" width="10" customWidth="1"/>
    <col min="4" max="4" width="18" customWidth="1"/>
    <col min="5" max="5" width="26" customWidth="1"/>
    <col min="6" max="6" width="20" customWidth="1"/>
    <col min="7" max="9" width="14" customWidth="1"/>
    <col min="10" max="10" width="22" customWidth="1"/>
    <col min="11" max="11" width="16" customWidth="1"/>
    <col min="12" max="12" width="26" customWidth="1"/>
    <col min="13" max="13" width="18" customWidth="1"/>
    <col min="14" max="14" width="11" customWidth="1"/>
    <col min="15" max="26" width="6" customWidth="1"/>
  </cols>
  <sheetData>
    <row r="1" spans="1:26" ht="27.75" customHeight="1" x14ac:dyDescent="0.3">
      <c r="A1" s="32" t="s">
        <v>361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2"/>
      <c r="X1" s="2"/>
      <c r="Y1" s="2"/>
      <c r="Z1" s="2"/>
    </row>
    <row r="2" spans="1:26" ht="30" customHeight="1" x14ac:dyDescent="0.3">
      <c r="A2" s="33" t="s">
        <v>362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2"/>
      <c r="X2" s="2"/>
      <c r="Y2" s="2"/>
      <c r="Z2" s="2"/>
    </row>
    <row r="3" spans="1:26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1.5" customHeight="1" x14ac:dyDescent="0.3">
      <c r="A4" s="1" t="s">
        <v>363</v>
      </c>
      <c r="B4" s="1" t="s">
        <v>141</v>
      </c>
      <c r="C4" s="1" t="s">
        <v>107</v>
      </c>
      <c r="D4" s="1" t="s">
        <v>143</v>
      </c>
      <c r="E4" s="1" t="s">
        <v>364</v>
      </c>
      <c r="F4" s="1" t="s">
        <v>365</v>
      </c>
      <c r="G4" s="1" t="s">
        <v>366</v>
      </c>
      <c r="H4" s="1" t="s">
        <v>367</v>
      </c>
      <c r="I4" s="1" t="s">
        <v>368</v>
      </c>
      <c r="J4" s="1" t="s">
        <v>37</v>
      </c>
      <c r="K4" s="1" t="s">
        <v>157</v>
      </c>
      <c r="L4" s="1" t="s">
        <v>369</v>
      </c>
      <c r="M4" s="1" t="s">
        <v>113</v>
      </c>
      <c r="N4" s="1" t="s">
        <v>159</v>
      </c>
      <c r="O4" s="1" t="s">
        <v>370</v>
      </c>
      <c r="P4" s="1" t="s">
        <v>371</v>
      </c>
      <c r="Q4" s="1" t="s">
        <v>372</v>
      </c>
      <c r="R4" s="1" t="s">
        <v>373</v>
      </c>
      <c r="S4" s="1" t="s">
        <v>374</v>
      </c>
      <c r="T4" s="1" t="s">
        <v>375</v>
      </c>
      <c r="U4" s="1" t="s">
        <v>376</v>
      </c>
      <c r="V4" s="1" t="s">
        <v>377</v>
      </c>
      <c r="W4" s="1" t="s">
        <v>378</v>
      </c>
      <c r="X4" s="1" t="s">
        <v>379</v>
      </c>
      <c r="Y4" s="1" t="s">
        <v>380</v>
      </c>
      <c r="Z4" s="1" t="s">
        <v>381</v>
      </c>
    </row>
    <row r="5" spans="1:26" x14ac:dyDescent="0.3">
      <c r="A5" s="10" t="s">
        <v>382</v>
      </c>
      <c r="B5" s="9"/>
      <c r="C5" s="11" t="str">
        <f>IFERROR(VLOOKUP(B5,'Plan Cultivos'!$A$5:$X$204,2,FALSE()),"")</f>
        <v/>
      </c>
      <c r="D5" s="11" t="str">
        <f>IFERROR(VLOOKUP(B5,'Plan Cultivos'!$A$5:$X$204,4,FALSE()),"")</f>
        <v/>
      </c>
      <c r="E5" s="9"/>
      <c r="F5" s="9"/>
      <c r="G5" s="12"/>
      <c r="H5" s="12"/>
      <c r="I5" s="11" t="str">
        <f t="shared" ref="I5:I68" si="0">IF(OR(G5="",H5=""),"",H5-G5+1)</f>
        <v/>
      </c>
      <c r="J5" s="9"/>
      <c r="K5" s="9"/>
      <c r="L5" s="9"/>
      <c r="M5" s="9"/>
      <c r="N5" s="13"/>
      <c r="O5" s="14" t="str">
        <f t="shared" ref="O5:O68" si="1">IF(AND($G5&lt;DATE(2026,2,1),$H5&gt;=DATE(2026,1,1)),1,"")</f>
        <v/>
      </c>
      <c r="P5" s="14" t="str">
        <f t="shared" ref="P5:P68" si="2">IF(AND($G5&lt;DATE(2026,3,1),$H5&gt;=DATE(2026,2,1)),1,"")</f>
        <v/>
      </c>
      <c r="Q5" s="14" t="str">
        <f t="shared" ref="Q5:Q68" si="3">IF(AND($G5&lt;DATE(2026,4,1),$H5&gt;=DATE(2026,3,1)),1,"")</f>
        <v/>
      </c>
      <c r="R5" s="14" t="str">
        <f t="shared" ref="R5:R68" si="4">IF(AND($G5&lt;DATE(2026,5,1),$H5&gt;=DATE(2026,4,1)),1,"")</f>
        <v/>
      </c>
      <c r="S5" s="14" t="str">
        <f t="shared" ref="S5:S68" si="5">IF(AND($G5&lt;DATE(2026,6,1),$H5&gt;=DATE(2026,5,1)),1,"")</f>
        <v/>
      </c>
      <c r="T5" s="14" t="str">
        <f t="shared" ref="T5:T68" si="6">IF(AND($G5&lt;DATE(2026,7,1),$H5&gt;=DATE(2026,6,1)),1,"")</f>
        <v/>
      </c>
      <c r="U5" s="14" t="str">
        <f t="shared" ref="U5:U68" si="7">IF(AND($G5&lt;DATE(2026,8,1),$H5&gt;=DATE(2026,7,1)),1,"")</f>
        <v/>
      </c>
      <c r="V5" s="14" t="str">
        <f t="shared" ref="V5:V68" si="8">IF(AND($G5&lt;DATE(2026,9,1),$H5&gt;=DATE(2026,8,1)),1,"")</f>
        <v/>
      </c>
      <c r="W5" s="14" t="str">
        <f t="shared" ref="W5:W68" si="9">IF(AND($G5&lt;DATE(2026,10,1),$H5&gt;=DATE(2026,9,1)),1,"")</f>
        <v/>
      </c>
      <c r="X5" s="14" t="str">
        <f t="shared" ref="X5:X68" si="10">IF(AND($G5&lt;DATE(2026,11,1),$H5&gt;=DATE(2026,10,1)),1,"")</f>
        <v/>
      </c>
      <c r="Y5" s="14" t="str">
        <f t="shared" ref="Y5:Y68" si="11">IF(AND($G5&lt;DATE(2026,12,1),$H5&gt;=DATE(2026,11,1)),1,"")</f>
        <v/>
      </c>
      <c r="Z5" s="14" t="str">
        <f t="shared" ref="Z5:Z68" si="12">IF(AND($G5&lt;DATE(2027,1,1),$H5&gt;=DATE(2026,12,1)),1,"")</f>
        <v/>
      </c>
    </row>
    <row r="6" spans="1:26" x14ac:dyDescent="0.3">
      <c r="A6" s="10" t="s">
        <v>383</v>
      </c>
      <c r="B6" s="9"/>
      <c r="C6" s="11" t="str">
        <f>IFERROR(VLOOKUP(B6,'Plan Cultivos'!$A$5:$X$204,2,FALSE()),"")</f>
        <v/>
      </c>
      <c r="D6" s="11" t="str">
        <f>IFERROR(VLOOKUP(B6,'Plan Cultivos'!$A$5:$X$204,4,FALSE()),"")</f>
        <v/>
      </c>
      <c r="E6" s="9"/>
      <c r="F6" s="9"/>
      <c r="G6" s="12"/>
      <c r="H6" s="12"/>
      <c r="I6" s="11" t="str">
        <f t="shared" si="0"/>
        <v/>
      </c>
      <c r="J6" s="9"/>
      <c r="K6" s="9"/>
      <c r="L6" s="9"/>
      <c r="M6" s="9"/>
      <c r="N6" s="13"/>
      <c r="O6" s="14" t="str">
        <f t="shared" si="1"/>
        <v/>
      </c>
      <c r="P6" s="14" t="str">
        <f t="shared" si="2"/>
        <v/>
      </c>
      <c r="Q6" s="14" t="str">
        <f t="shared" si="3"/>
        <v/>
      </c>
      <c r="R6" s="14" t="str">
        <f t="shared" si="4"/>
        <v/>
      </c>
      <c r="S6" s="14" t="str">
        <f t="shared" si="5"/>
        <v/>
      </c>
      <c r="T6" s="14" t="str">
        <f t="shared" si="6"/>
        <v/>
      </c>
      <c r="U6" s="14" t="str">
        <f t="shared" si="7"/>
        <v/>
      </c>
      <c r="V6" s="14" t="str">
        <f t="shared" si="8"/>
        <v/>
      </c>
      <c r="W6" s="14" t="str">
        <f t="shared" si="9"/>
        <v/>
      </c>
      <c r="X6" s="14" t="str">
        <f t="shared" si="10"/>
        <v/>
      </c>
      <c r="Y6" s="14" t="str">
        <f t="shared" si="11"/>
        <v/>
      </c>
      <c r="Z6" s="14" t="str">
        <f t="shared" si="12"/>
        <v/>
      </c>
    </row>
    <row r="7" spans="1:26" x14ac:dyDescent="0.3">
      <c r="A7" s="10" t="s">
        <v>384</v>
      </c>
      <c r="B7" s="9"/>
      <c r="C7" s="11" t="str">
        <f>IFERROR(VLOOKUP(B7,'Plan Cultivos'!$A$5:$X$204,2,FALSE()),"")</f>
        <v/>
      </c>
      <c r="D7" s="11" t="str">
        <f>IFERROR(VLOOKUP(B7,'Plan Cultivos'!$A$5:$X$204,4,FALSE()),"")</f>
        <v/>
      </c>
      <c r="E7" s="9"/>
      <c r="F7" s="9"/>
      <c r="G7" s="12"/>
      <c r="H7" s="12"/>
      <c r="I7" s="11" t="str">
        <f t="shared" si="0"/>
        <v/>
      </c>
      <c r="J7" s="9"/>
      <c r="K7" s="9"/>
      <c r="L7" s="9"/>
      <c r="M7" s="9"/>
      <c r="N7" s="13"/>
      <c r="O7" s="14" t="str">
        <f t="shared" si="1"/>
        <v/>
      </c>
      <c r="P7" s="14" t="str">
        <f t="shared" si="2"/>
        <v/>
      </c>
      <c r="Q7" s="14" t="str">
        <f t="shared" si="3"/>
        <v/>
      </c>
      <c r="R7" s="14" t="str">
        <f t="shared" si="4"/>
        <v/>
      </c>
      <c r="S7" s="14" t="str">
        <f t="shared" si="5"/>
        <v/>
      </c>
      <c r="T7" s="14" t="str">
        <f t="shared" si="6"/>
        <v/>
      </c>
      <c r="U7" s="14" t="str">
        <f t="shared" si="7"/>
        <v/>
      </c>
      <c r="V7" s="14" t="str">
        <f t="shared" si="8"/>
        <v/>
      </c>
      <c r="W7" s="14" t="str">
        <f t="shared" si="9"/>
        <v/>
      </c>
      <c r="X7" s="14" t="str">
        <f t="shared" si="10"/>
        <v/>
      </c>
      <c r="Y7" s="14" t="str">
        <f t="shared" si="11"/>
        <v/>
      </c>
      <c r="Z7" s="14" t="str">
        <f t="shared" si="12"/>
        <v/>
      </c>
    </row>
    <row r="8" spans="1:26" x14ac:dyDescent="0.3">
      <c r="A8" s="10" t="s">
        <v>385</v>
      </c>
      <c r="B8" s="9"/>
      <c r="C8" s="11" t="str">
        <f>IFERROR(VLOOKUP(B8,'Plan Cultivos'!$A$5:$X$204,2,FALSE()),"")</f>
        <v/>
      </c>
      <c r="D8" s="11" t="str">
        <f>IFERROR(VLOOKUP(B8,'Plan Cultivos'!$A$5:$X$204,4,FALSE()),"")</f>
        <v/>
      </c>
      <c r="E8" s="9"/>
      <c r="F8" s="9"/>
      <c r="G8" s="12"/>
      <c r="H8" s="12"/>
      <c r="I8" s="11" t="str">
        <f t="shared" si="0"/>
        <v/>
      </c>
      <c r="J8" s="9"/>
      <c r="K8" s="9"/>
      <c r="L8" s="9"/>
      <c r="M8" s="9"/>
      <c r="N8" s="13"/>
      <c r="O8" s="14" t="str">
        <f t="shared" si="1"/>
        <v/>
      </c>
      <c r="P8" s="14" t="str">
        <f t="shared" si="2"/>
        <v/>
      </c>
      <c r="Q8" s="14" t="str">
        <f t="shared" si="3"/>
        <v/>
      </c>
      <c r="R8" s="14" t="str">
        <f t="shared" si="4"/>
        <v/>
      </c>
      <c r="S8" s="14" t="str">
        <f t="shared" si="5"/>
        <v/>
      </c>
      <c r="T8" s="14" t="str">
        <f t="shared" si="6"/>
        <v/>
      </c>
      <c r="U8" s="14" t="str">
        <f t="shared" si="7"/>
        <v/>
      </c>
      <c r="V8" s="14" t="str">
        <f t="shared" si="8"/>
        <v/>
      </c>
      <c r="W8" s="14" t="str">
        <f t="shared" si="9"/>
        <v/>
      </c>
      <c r="X8" s="14" t="str">
        <f t="shared" si="10"/>
        <v/>
      </c>
      <c r="Y8" s="14" t="str">
        <f t="shared" si="11"/>
        <v/>
      </c>
      <c r="Z8" s="14" t="str">
        <f t="shared" si="12"/>
        <v/>
      </c>
    </row>
    <row r="9" spans="1:26" x14ac:dyDescent="0.3">
      <c r="A9" s="10" t="s">
        <v>386</v>
      </c>
      <c r="B9" s="9"/>
      <c r="C9" s="11" t="str">
        <f>IFERROR(VLOOKUP(B9,'Plan Cultivos'!$A$5:$X$204,2,FALSE()),"")</f>
        <v/>
      </c>
      <c r="D9" s="11" t="str">
        <f>IFERROR(VLOOKUP(B9,'Plan Cultivos'!$A$5:$X$204,4,FALSE()),"")</f>
        <v/>
      </c>
      <c r="E9" s="9"/>
      <c r="F9" s="9"/>
      <c r="G9" s="12"/>
      <c r="H9" s="12"/>
      <c r="I9" s="11" t="str">
        <f t="shared" si="0"/>
        <v/>
      </c>
      <c r="J9" s="9"/>
      <c r="K9" s="9"/>
      <c r="L9" s="9"/>
      <c r="M9" s="9"/>
      <c r="N9" s="13"/>
      <c r="O9" s="14" t="str">
        <f t="shared" si="1"/>
        <v/>
      </c>
      <c r="P9" s="14" t="str">
        <f t="shared" si="2"/>
        <v/>
      </c>
      <c r="Q9" s="14" t="str">
        <f t="shared" si="3"/>
        <v/>
      </c>
      <c r="R9" s="14" t="str">
        <f t="shared" si="4"/>
        <v/>
      </c>
      <c r="S9" s="14" t="str">
        <f t="shared" si="5"/>
        <v/>
      </c>
      <c r="T9" s="14" t="str">
        <f t="shared" si="6"/>
        <v/>
      </c>
      <c r="U9" s="14" t="str">
        <f t="shared" si="7"/>
        <v/>
      </c>
      <c r="V9" s="14" t="str">
        <f t="shared" si="8"/>
        <v/>
      </c>
      <c r="W9" s="14" t="str">
        <f t="shared" si="9"/>
        <v/>
      </c>
      <c r="X9" s="14" t="str">
        <f t="shared" si="10"/>
        <v/>
      </c>
      <c r="Y9" s="14" t="str">
        <f t="shared" si="11"/>
        <v/>
      </c>
      <c r="Z9" s="14" t="str">
        <f t="shared" si="12"/>
        <v/>
      </c>
    </row>
    <row r="10" spans="1:26" ht="27.6" x14ac:dyDescent="0.3">
      <c r="A10" s="26" t="s">
        <v>387</v>
      </c>
      <c r="B10" s="27" t="s">
        <v>2059</v>
      </c>
      <c r="C10" s="28" t="s">
        <v>2057</v>
      </c>
      <c r="D10" s="39" t="s">
        <v>2058</v>
      </c>
      <c r="E10" s="73" t="s">
        <v>2075</v>
      </c>
      <c r="F10" s="27" t="s">
        <v>80</v>
      </c>
      <c r="G10" s="29">
        <v>46199</v>
      </c>
      <c r="H10" s="29">
        <v>46334</v>
      </c>
      <c r="I10" s="28">
        <f t="shared" si="0"/>
        <v>136</v>
      </c>
      <c r="J10" s="27" t="s">
        <v>61</v>
      </c>
      <c r="K10" s="27">
        <v>3362792</v>
      </c>
      <c r="L10" s="73" t="s">
        <v>2076</v>
      </c>
      <c r="M10" s="27" t="s">
        <v>56</v>
      </c>
      <c r="N10" s="25">
        <v>0.5</v>
      </c>
      <c r="O10" s="40" t="str">
        <f t="shared" si="1"/>
        <v/>
      </c>
      <c r="P10" s="40" t="str">
        <f t="shared" si="2"/>
        <v/>
      </c>
      <c r="Q10" s="40" t="str">
        <f t="shared" si="3"/>
        <v/>
      </c>
      <c r="R10" s="40" t="str">
        <f t="shared" si="4"/>
        <v/>
      </c>
      <c r="S10" s="40" t="str">
        <f t="shared" si="5"/>
        <v/>
      </c>
      <c r="T10" s="40">
        <f t="shared" si="6"/>
        <v>1</v>
      </c>
      <c r="U10" s="40">
        <f t="shared" si="7"/>
        <v>1</v>
      </c>
      <c r="V10" s="40">
        <f t="shared" si="8"/>
        <v>1</v>
      </c>
      <c r="W10" s="40"/>
      <c r="X10" s="40"/>
      <c r="Y10" s="40"/>
      <c r="Z10" s="40" t="str">
        <f t="shared" si="12"/>
        <v/>
      </c>
    </row>
    <row r="11" spans="1:26" x14ac:dyDescent="0.3">
      <c r="A11" s="10" t="s">
        <v>388</v>
      </c>
      <c r="B11" s="9"/>
      <c r="C11" s="11" t="str">
        <f>IFERROR(VLOOKUP(B11,'Plan Cultivos'!$A$5:$X$204,2,FALSE()),"")</f>
        <v/>
      </c>
      <c r="D11" s="11" t="str">
        <f>IFERROR(VLOOKUP(B11,'Plan Cultivos'!$A$5:$X$204,4,FALSE()),"")</f>
        <v/>
      </c>
      <c r="E11" s="9"/>
      <c r="F11" s="9"/>
      <c r="G11" s="12"/>
      <c r="H11" s="12"/>
      <c r="I11" s="11" t="str">
        <f t="shared" si="0"/>
        <v/>
      </c>
      <c r="J11" s="9"/>
      <c r="K11" s="9"/>
      <c r="L11" s="9"/>
      <c r="M11" s="9"/>
      <c r="N11" s="13"/>
      <c r="O11" s="14" t="str">
        <f t="shared" si="1"/>
        <v/>
      </c>
      <c r="P11" s="14" t="str">
        <f t="shared" si="2"/>
        <v/>
      </c>
      <c r="Q11" s="14" t="str">
        <f t="shared" si="3"/>
        <v/>
      </c>
      <c r="R11" s="14" t="str">
        <f t="shared" si="4"/>
        <v/>
      </c>
      <c r="S11" s="14" t="str">
        <f t="shared" si="5"/>
        <v/>
      </c>
      <c r="T11" s="14" t="str">
        <f t="shared" si="6"/>
        <v/>
      </c>
      <c r="U11" s="14" t="str">
        <f t="shared" si="7"/>
        <v/>
      </c>
      <c r="V11" s="14" t="str">
        <f t="shared" si="8"/>
        <v/>
      </c>
      <c r="W11" s="14" t="str">
        <f t="shared" si="9"/>
        <v/>
      </c>
      <c r="X11" s="14" t="str">
        <f t="shared" si="10"/>
        <v/>
      </c>
      <c r="Y11" s="14" t="str">
        <f t="shared" si="11"/>
        <v/>
      </c>
      <c r="Z11" s="14" t="str">
        <f t="shared" si="12"/>
        <v/>
      </c>
    </row>
    <row r="12" spans="1:26" x14ac:dyDescent="0.3">
      <c r="A12" s="10" t="s">
        <v>389</v>
      </c>
      <c r="B12" s="9"/>
      <c r="C12" s="11" t="str">
        <f>IFERROR(VLOOKUP(B12,'Plan Cultivos'!$A$5:$X$204,2,FALSE()),"")</f>
        <v/>
      </c>
      <c r="D12" s="11" t="str">
        <f>IFERROR(VLOOKUP(B12,'Plan Cultivos'!$A$5:$X$204,4,FALSE()),"")</f>
        <v/>
      </c>
      <c r="E12" s="9"/>
      <c r="F12" s="9"/>
      <c r="G12" s="12"/>
      <c r="H12" s="12"/>
      <c r="I12" s="11" t="str">
        <f t="shared" si="0"/>
        <v/>
      </c>
      <c r="J12" s="9"/>
      <c r="K12" s="9"/>
      <c r="L12" s="9"/>
      <c r="M12" s="9"/>
      <c r="N12" s="13"/>
      <c r="O12" s="14" t="str">
        <f t="shared" si="1"/>
        <v/>
      </c>
      <c r="P12" s="14" t="str">
        <f t="shared" si="2"/>
        <v/>
      </c>
      <c r="Q12" s="14" t="str">
        <f t="shared" si="3"/>
        <v/>
      </c>
      <c r="R12" s="14" t="str">
        <f t="shared" si="4"/>
        <v/>
      </c>
      <c r="S12" s="14" t="str">
        <f t="shared" si="5"/>
        <v/>
      </c>
      <c r="T12" s="14" t="str">
        <f t="shared" si="6"/>
        <v/>
      </c>
      <c r="U12" s="14" t="str">
        <f t="shared" si="7"/>
        <v/>
      </c>
      <c r="V12" s="14" t="str">
        <f t="shared" si="8"/>
        <v/>
      </c>
      <c r="W12" s="14" t="str">
        <f t="shared" si="9"/>
        <v/>
      </c>
      <c r="X12" s="14" t="str">
        <f t="shared" si="10"/>
        <v/>
      </c>
      <c r="Y12" s="14" t="str">
        <f t="shared" si="11"/>
        <v/>
      </c>
      <c r="Z12" s="14" t="str">
        <f t="shared" si="12"/>
        <v/>
      </c>
    </row>
    <row r="13" spans="1:26" x14ac:dyDescent="0.3">
      <c r="A13" s="10" t="s">
        <v>390</v>
      </c>
      <c r="B13" s="9"/>
      <c r="C13" s="11" t="str">
        <f>IFERROR(VLOOKUP(B13,'Plan Cultivos'!$A$5:$X$204,2,FALSE()),"")</f>
        <v/>
      </c>
      <c r="D13" s="11" t="str">
        <f>IFERROR(VLOOKUP(B13,'Plan Cultivos'!$A$5:$X$204,4,FALSE()),"")</f>
        <v/>
      </c>
      <c r="E13" s="9"/>
      <c r="F13" s="9"/>
      <c r="G13" s="12"/>
      <c r="H13" s="12"/>
      <c r="I13" s="11" t="str">
        <f t="shared" si="0"/>
        <v/>
      </c>
      <c r="J13" s="9"/>
      <c r="K13" s="9"/>
      <c r="L13" s="9"/>
      <c r="M13" s="9"/>
      <c r="N13" s="13"/>
      <c r="O13" s="14" t="str">
        <f t="shared" si="1"/>
        <v/>
      </c>
      <c r="P13" s="14" t="str">
        <f t="shared" si="2"/>
        <v/>
      </c>
      <c r="Q13" s="14" t="str">
        <f t="shared" si="3"/>
        <v/>
      </c>
      <c r="R13" s="14" t="str">
        <f t="shared" si="4"/>
        <v/>
      </c>
      <c r="S13" s="14" t="str">
        <f t="shared" si="5"/>
        <v/>
      </c>
      <c r="T13" s="14" t="str">
        <f t="shared" si="6"/>
        <v/>
      </c>
      <c r="U13" s="14" t="str">
        <f t="shared" si="7"/>
        <v/>
      </c>
      <c r="V13" s="14" t="str">
        <f t="shared" si="8"/>
        <v/>
      </c>
      <c r="W13" s="14" t="str">
        <f t="shared" si="9"/>
        <v/>
      </c>
      <c r="X13" s="14" t="str">
        <f t="shared" si="10"/>
        <v/>
      </c>
      <c r="Y13" s="14" t="str">
        <f t="shared" si="11"/>
        <v/>
      </c>
      <c r="Z13" s="14" t="str">
        <f t="shared" si="12"/>
        <v/>
      </c>
    </row>
    <row r="14" spans="1:26" x14ac:dyDescent="0.3">
      <c r="A14" s="10" t="s">
        <v>391</v>
      </c>
      <c r="B14" s="9"/>
      <c r="C14" s="11" t="str">
        <f>IFERROR(VLOOKUP(B14,'Plan Cultivos'!$A$5:$X$204,2,FALSE()),"")</f>
        <v/>
      </c>
      <c r="D14" s="11" t="str">
        <f>IFERROR(VLOOKUP(B14,'Plan Cultivos'!$A$5:$X$204,4,FALSE()),"")</f>
        <v/>
      </c>
      <c r="E14" s="9"/>
      <c r="F14" s="9"/>
      <c r="G14" s="12"/>
      <c r="H14" s="12"/>
      <c r="I14" s="11" t="str">
        <f t="shared" si="0"/>
        <v/>
      </c>
      <c r="J14" s="9"/>
      <c r="K14" s="9"/>
      <c r="L14" s="9"/>
      <c r="M14" s="9"/>
      <c r="N14" s="13"/>
      <c r="O14" s="14" t="str">
        <f t="shared" si="1"/>
        <v/>
      </c>
      <c r="P14" s="14" t="str">
        <f t="shared" si="2"/>
        <v/>
      </c>
      <c r="Q14" s="14" t="str">
        <f t="shared" si="3"/>
        <v/>
      </c>
      <c r="R14" s="14" t="str">
        <f t="shared" si="4"/>
        <v/>
      </c>
      <c r="S14" s="14" t="str">
        <f t="shared" si="5"/>
        <v/>
      </c>
      <c r="T14" s="14" t="str">
        <f t="shared" si="6"/>
        <v/>
      </c>
      <c r="U14" s="14" t="str">
        <f t="shared" si="7"/>
        <v/>
      </c>
      <c r="V14" s="14" t="str">
        <f t="shared" si="8"/>
        <v/>
      </c>
      <c r="W14" s="14" t="str">
        <f t="shared" si="9"/>
        <v/>
      </c>
      <c r="X14" s="14" t="str">
        <f t="shared" si="10"/>
        <v/>
      </c>
      <c r="Y14" s="14" t="str">
        <f t="shared" si="11"/>
        <v/>
      </c>
      <c r="Z14" s="14" t="str">
        <f t="shared" si="12"/>
        <v/>
      </c>
    </row>
    <row r="15" spans="1:26" x14ac:dyDescent="0.3">
      <c r="A15" s="10" t="s">
        <v>392</v>
      </c>
      <c r="B15" s="9"/>
      <c r="C15" s="11" t="str">
        <f>IFERROR(VLOOKUP(B15,'Plan Cultivos'!$A$5:$X$204,2,FALSE()),"")</f>
        <v/>
      </c>
      <c r="D15" s="11" t="str">
        <f>IFERROR(VLOOKUP(B15,'Plan Cultivos'!$A$5:$X$204,4,FALSE()),"")</f>
        <v/>
      </c>
      <c r="E15" s="9"/>
      <c r="F15" s="9"/>
      <c r="G15" s="12"/>
      <c r="H15" s="12"/>
      <c r="I15" s="11" t="str">
        <f t="shared" si="0"/>
        <v/>
      </c>
      <c r="J15" s="9"/>
      <c r="K15" s="9"/>
      <c r="L15" s="9"/>
      <c r="M15" s="9"/>
      <c r="N15" s="13"/>
      <c r="O15" s="14" t="str">
        <f t="shared" si="1"/>
        <v/>
      </c>
      <c r="P15" s="14" t="str">
        <f t="shared" si="2"/>
        <v/>
      </c>
      <c r="Q15" s="14" t="str">
        <f t="shared" si="3"/>
        <v/>
      </c>
      <c r="R15" s="14" t="str">
        <f t="shared" si="4"/>
        <v/>
      </c>
      <c r="S15" s="14" t="str">
        <f t="shared" si="5"/>
        <v/>
      </c>
      <c r="T15" s="14" t="str">
        <f t="shared" si="6"/>
        <v/>
      </c>
      <c r="U15" s="14" t="str">
        <f t="shared" si="7"/>
        <v/>
      </c>
      <c r="V15" s="14" t="str">
        <f t="shared" si="8"/>
        <v/>
      </c>
      <c r="W15" s="14" t="str">
        <f t="shared" si="9"/>
        <v/>
      </c>
      <c r="X15" s="14" t="str">
        <f t="shared" si="10"/>
        <v/>
      </c>
      <c r="Y15" s="14" t="str">
        <f t="shared" si="11"/>
        <v/>
      </c>
      <c r="Z15" s="14" t="str">
        <f t="shared" si="12"/>
        <v/>
      </c>
    </row>
    <row r="16" spans="1:26" x14ac:dyDescent="0.3">
      <c r="A16" s="10" t="s">
        <v>393</v>
      </c>
      <c r="B16" s="9"/>
      <c r="C16" s="11" t="str">
        <f>IFERROR(VLOOKUP(B16,'Plan Cultivos'!$A$5:$X$204,2,FALSE()),"")</f>
        <v/>
      </c>
      <c r="D16" s="11" t="str">
        <f>IFERROR(VLOOKUP(B16,'Plan Cultivos'!$A$5:$X$204,4,FALSE()),"")</f>
        <v/>
      </c>
      <c r="E16" s="9"/>
      <c r="F16" s="9"/>
      <c r="G16" s="12"/>
      <c r="H16" s="12"/>
      <c r="I16" s="11" t="str">
        <f t="shared" si="0"/>
        <v/>
      </c>
      <c r="J16" s="9"/>
      <c r="K16" s="9"/>
      <c r="L16" s="9"/>
      <c r="M16" s="9"/>
      <c r="N16" s="13"/>
      <c r="O16" s="14" t="str">
        <f t="shared" si="1"/>
        <v/>
      </c>
      <c r="P16" s="14" t="str">
        <f t="shared" si="2"/>
        <v/>
      </c>
      <c r="Q16" s="14" t="str">
        <f t="shared" si="3"/>
        <v/>
      </c>
      <c r="R16" s="14" t="str">
        <f t="shared" si="4"/>
        <v/>
      </c>
      <c r="S16" s="14" t="str">
        <f t="shared" si="5"/>
        <v/>
      </c>
      <c r="T16" s="14" t="str">
        <f t="shared" si="6"/>
        <v/>
      </c>
      <c r="U16" s="14" t="str">
        <f t="shared" si="7"/>
        <v/>
      </c>
      <c r="V16" s="14" t="str">
        <f t="shared" si="8"/>
        <v/>
      </c>
      <c r="W16" s="14" t="str">
        <f t="shared" si="9"/>
        <v/>
      </c>
      <c r="X16" s="14" t="str">
        <f t="shared" si="10"/>
        <v/>
      </c>
      <c r="Y16" s="14" t="str">
        <f t="shared" si="11"/>
        <v/>
      </c>
      <c r="Z16" s="14" t="str">
        <f t="shared" si="12"/>
        <v/>
      </c>
    </row>
    <row r="17" spans="1:26" x14ac:dyDescent="0.3">
      <c r="A17" s="10" t="s">
        <v>394</v>
      </c>
      <c r="B17" s="9"/>
      <c r="C17" s="11" t="str">
        <f>IFERROR(VLOOKUP(B17,'Plan Cultivos'!$A$5:$X$204,2,FALSE()),"")</f>
        <v/>
      </c>
      <c r="D17" s="11" t="str">
        <f>IFERROR(VLOOKUP(B17,'Plan Cultivos'!$A$5:$X$204,4,FALSE()),"")</f>
        <v/>
      </c>
      <c r="E17" s="9"/>
      <c r="F17" s="9"/>
      <c r="G17" s="12"/>
      <c r="H17" s="12"/>
      <c r="I17" s="11" t="str">
        <f t="shared" si="0"/>
        <v/>
      </c>
      <c r="J17" s="9"/>
      <c r="K17" s="9"/>
      <c r="L17" s="9"/>
      <c r="M17" s="9"/>
      <c r="N17" s="13"/>
      <c r="O17" s="14" t="str">
        <f t="shared" si="1"/>
        <v/>
      </c>
      <c r="P17" s="14" t="str">
        <f t="shared" si="2"/>
        <v/>
      </c>
      <c r="Q17" s="14" t="str">
        <f t="shared" si="3"/>
        <v/>
      </c>
      <c r="R17" s="14" t="str">
        <f t="shared" si="4"/>
        <v/>
      </c>
      <c r="S17" s="14" t="str">
        <f t="shared" si="5"/>
        <v/>
      </c>
      <c r="T17" s="14" t="str">
        <f t="shared" si="6"/>
        <v/>
      </c>
      <c r="U17" s="14" t="str">
        <f t="shared" si="7"/>
        <v/>
      </c>
      <c r="V17" s="14" t="str">
        <f t="shared" si="8"/>
        <v/>
      </c>
      <c r="W17" s="14" t="str">
        <f t="shared" si="9"/>
        <v/>
      </c>
      <c r="X17" s="14" t="str">
        <f t="shared" si="10"/>
        <v/>
      </c>
      <c r="Y17" s="14" t="str">
        <f t="shared" si="11"/>
        <v/>
      </c>
      <c r="Z17" s="14" t="str">
        <f t="shared" si="12"/>
        <v/>
      </c>
    </row>
    <row r="18" spans="1:26" x14ac:dyDescent="0.3">
      <c r="A18" s="10" t="s">
        <v>395</v>
      </c>
      <c r="B18" s="9"/>
      <c r="C18" s="11" t="str">
        <f>IFERROR(VLOOKUP(B18,'Plan Cultivos'!$A$5:$X$204,2,FALSE()),"")</f>
        <v/>
      </c>
      <c r="D18" s="11" t="str">
        <f>IFERROR(VLOOKUP(B18,'Plan Cultivos'!$A$5:$X$204,4,FALSE()),"")</f>
        <v/>
      </c>
      <c r="E18" s="9"/>
      <c r="F18" s="9"/>
      <c r="G18" s="12"/>
      <c r="H18" s="12"/>
      <c r="I18" s="11" t="str">
        <f t="shared" si="0"/>
        <v/>
      </c>
      <c r="J18" s="9"/>
      <c r="K18" s="9"/>
      <c r="L18" s="9"/>
      <c r="M18" s="9"/>
      <c r="N18" s="13"/>
      <c r="O18" s="14" t="str">
        <f t="shared" si="1"/>
        <v/>
      </c>
      <c r="P18" s="14" t="str">
        <f t="shared" si="2"/>
        <v/>
      </c>
      <c r="Q18" s="14" t="str">
        <f t="shared" si="3"/>
        <v/>
      </c>
      <c r="R18" s="14" t="str">
        <f t="shared" si="4"/>
        <v/>
      </c>
      <c r="S18" s="14" t="str">
        <f t="shared" si="5"/>
        <v/>
      </c>
      <c r="T18" s="14" t="str">
        <f t="shared" si="6"/>
        <v/>
      </c>
      <c r="U18" s="14" t="str">
        <f t="shared" si="7"/>
        <v/>
      </c>
      <c r="V18" s="14" t="str">
        <f t="shared" si="8"/>
        <v/>
      </c>
      <c r="W18" s="14" t="str">
        <f t="shared" si="9"/>
        <v/>
      </c>
      <c r="X18" s="14" t="str">
        <f t="shared" si="10"/>
        <v/>
      </c>
      <c r="Y18" s="14" t="str">
        <f t="shared" si="11"/>
        <v/>
      </c>
      <c r="Z18" s="14" t="str">
        <f t="shared" si="12"/>
        <v/>
      </c>
    </row>
    <row r="19" spans="1:26" x14ac:dyDescent="0.3">
      <c r="A19" s="10" t="s">
        <v>396</v>
      </c>
      <c r="B19" s="9"/>
      <c r="C19" s="11" t="str">
        <f>IFERROR(VLOOKUP(B19,'Plan Cultivos'!$A$5:$X$204,2,FALSE()),"")</f>
        <v/>
      </c>
      <c r="D19" s="11" t="str">
        <f>IFERROR(VLOOKUP(B19,'Plan Cultivos'!$A$5:$X$204,4,FALSE()),"")</f>
        <v/>
      </c>
      <c r="E19" s="9"/>
      <c r="F19" s="9"/>
      <c r="G19" s="12"/>
      <c r="H19" s="12"/>
      <c r="I19" s="11" t="str">
        <f t="shared" si="0"/>
        <v/>
      </c>
      <c r="J19" s="9"/>
      <c r="K19" s="9"/>
      <c r="L19" s="9"/>
      <c r="M19" s="9"/>
      <c r="N19" s="13"/>
      <c r="O19" s="14" t="str">
        <f t="shared" si="1"/>
        <v/>
      </c>
      <c r="P19" s="14" t="str">
        <f t="shared" si="2"/>
        <v/>
      </c>
      <c r="Q19" s="14" t="str">
        <f t="shared" si="3"/>
        <v/>
      </c>
      <c r="R19" s="14" t="str">
        <f t="shared" si="4"/>
        <v/>
      </c>
      <c r="S19" s="14" t="str">
        <f t="shared" si="5"/>
        <v/>
      </c>
      <c r="T19" s="14" t="str">
        <f t="shared" si="6"/>
        <v/>
      </c>
      <c r="U19" s="14" t="str">
        <f t="shared" si="7"/>
        <v/>
      </c>
      <c r="V19" s="14" t="str">
        <f t="shared" si="8"/>
        <v/>
      </c>
      <c r="W19" s="14" t="str">
        <f t="shared" si="9"/>
        <v/>
      </c>
      <c r="X19" s="14" t="str">
        <f t="shared" si="10"/>
        <v/>
      </c>
      <c r="Y19" s="14" t="str">
        <f t="shared" si="11"/>
        <v/>
      </c>
      <c r="Z19" s="14" t="str">
        <f t="shared" si="12"/>
        <v/>
      </c>
    </row>
    <row r="20" spans="1:26" x14ac:dyDescent="0.3">
      <c r="A20" s="10" t="s">
        <v>397</v>
      </c>
      <c r="B20" s="9"/>
      <c r="C20" s="11" t="str">
        <f>IFERROR(VLOOKUP(B20,'Plan Cultivos'!$A$5:$X$204,2,FALSE()),"")</f>
        <v/>
      </c>
      <c r="D20" s="11" t="str">
        <f>IFERROR(VLOOKUP(B20,'Plan Cultivos'!$A$5:$X$204,4,FALSE()),"")</f>
        <v/>
      </c>
      <c r="E20" s="9"/>
      <c r="F20" s="9"/>
      <c r="G20" s="12"/>
      <c r="H20" s="12"/>
      <c r="I20" s="11" t="str">
        <f t="shared" si="0"/>
        <v/>
      </c>
      <c r="J20" s="9"/>
      <c r="K20" s="9"/>
      <c r="L20" s="9"/>
      <c r="M20" s="9"/>
      <c r="N20" s="13"/>
      <c r="O20" s="14" t="str">
        <f t="shared" si="1"/>
        <v/>
      </c>
      <c r="P20" s="14" t="str">
        <f t="shared" si="2"/>
        <v/>
      </c>
      <c r="Q20" s="14" t="str">
        <f t="shared" si="3"/>
        <v/>
      </c>
      <c r="R20" s="14" t="str">
        <f t="shared" si="4"/>
        <v/>
      </c>
      <c r="S20" s="14" t="str">
        <f t="shared" si="5"/>
        <v/>
      </c>
      <c r="T20" s="14" t="str">
        <f t="shared" si="6"/>
        <v/>
      </c>
      <c r="U20" s="14" t="str">
        <f t="shared" si="7"/>
        <v/>
      </c>
      <c r="V20" s="14" t="str">
        <f t="shared" si="8"/>
        <v/>
      </c>
      <c r="W20" s="14" t="str">
        <f t="shared" si="9"/>
        <v/>
      </c>
      <c r="X20" s="14" t="str">
        <f t="shared" si="10"/>
        <v/>
      </c>
      <c r="Y20" s="14" t="str">
        <f t="shared" si="11"/>
        <v/>
      </c>
      <c r="Z20" s="14" t="str">
        <f t="shared" si="12"/>
        <v/>
      </c>
    </row>
    <row r="21" spans="1:26" x14ac:dyDescent="0.3">
      <c r="A21" s="10" t="s">
        <v>398</v>
      </c>
      <c r="B21" s="9"/>
      <c r="C21" s="11" t="str">
        <f>IFERROR(VLOOKUP(B21,'Plan Cultivos'!$A$5:$X$204,2,FALSE()),"")</f>
        <v/>
      </c>
      <c r="D21" s="11" t="str">
        <f>IFERROR(VLOOKUP(B21,'Plan Cultivos'!$A$5:$X$204,4,FALSE()),"")</f>
        <v/>
      </c>
      <c r="E21" s="9"/>
      <c r="F21" s="9"/>
      <c r="G21" s="12"/>
      <c r="H21" s="12"/>
      <c r="I21" s="11" t="str">
        <f t="shared" si="0"/>
        <v/>
      </c>
      <c r="J21" s="9"/>
      <c r="K21" s="9"/>
      <c r="L21" s="9"/>
      <c r="M21" s="9"/>
      <c r="N21" s="13"/>
      <c r="O21" s="14" t="str">
        <f t="shared" si="1"/>
        <v/>
      </c>
      <c r="P21" s="14" t="str">
        <f t="shared" si="2"/>
        <v/>
      </c>
      <c r="Q21" s="14" t="str">
        <f t="shared" si="3"/>
        <v/>
      </c>
      <c r="R21" s="14" t="str">
        <f t="shared" si="4"/>
        <v/>
      </c>
      <c r="S21" s="14" t="str">
        <f t="shared" si="5"/>
        <v/>
      </c>
      <c r="T21" s="14" t="str">
        <f t="shared" si="6"/>
        <v/>
      </c>
      <c r="U21" s="14" t="str">
        <f t="shared" si="7"/>
        <v/>
      </c>
      <c r="V21" s="14" t="str">
        <f t="shared" si="8"/>
        <v/>
      </c>
      <c r="W21" s="14" t="str">
        <f t="shared" si="9"/>
        <v/>
      </c>
      <c r="X21" s="14" t="str">
        <f t="shared" si="10"/>
        <v/>
      </c>
      <c r="Y21" s="14" t="str">
        <f t="shared" si="11"/>
        <v/>
      </c>
      <c r="Z21" s="14" t="str">
        <f t="shared" si="12"/>
        <v/>
      </c>
    </row>
    <row r="22" spans="1:26" x14ac:dyDescent="0.3">
      <c r="A22" s="10" t="s">
        <v>399</v>
      </c>
      <c r="B22" s="9"/>
      <c r="C22" s="11" t="str">
        <f>IFERROR(VLOOKUP(B22,'Plan Cultivos'!$A$5:$X$204,2,FALSE()),"")</f>
        <v/>
      </c>
      <c r="D22" s="11" t="str">
        <f>IFERROR(VLOOKUP(B22,'Plan Cultivos'!$A$5:$X$204,4,FALSE()),"")</f>
        <v/>
      </c>
      <c r="E22" s="9"/>
      <c r="F22" s="9"/>
      <c r="G22" s="12"/>
      <c r="H22" s="12"/>
      <c r="I22" s="11" t="str">
        <f t="shared" si="0"/>
        <v/>
      </c>
      <c r="J22" s="9"/>
      <c r="K22" s="9"/>
      <c r="L22" s="9"/>
      <c r="M22" s="9"/>
      <c r="N22" s="13"/>
      <c r="O22" s="14" t="str">
        <f t="shared" si="1"/>
        <v/>
      </c>
      <c r="P22" s="14" t="str">
        <f t="shared" si="2"/>
        <v/>
      </c>
      <c r="Q22" s="14" t="str">
        <f t="shared" si="3"/>
        <v/>
      </c>
      <c r="R22" s="14" t="str">
        <f t="shared" si="4"/>
        <v/>
      </c>
      <c r="S22" s="14" t="str">
        <f t="shared" si="5"/>
        <v/>
      </c>
      <c r="T22" s="14" t="str">
        <f t="shared" si="6"/>
        <v/>
      </c>
      <c r="U22" s="14" t="str">
        <f t="shared" si="7"/>
        <v/>
      </c>
      <c r="V22" s="14" t="str">
        <f t="shared" si="8"/>
        <v/>
      </c>
      <c r="W22" s="14" t="str">
        <f t="shared" si="9"/>
        <v/>
      </c>
      <c r="X22" s="14" t="str">
        <f t="shared" si="10"/>
        <v/>
      </c>
      <c r="Y22" s="14" t="str">
        <f t="shared" si="11"/>
        <v/>
      </c>
      <c r="Z22" s="14" t="str">
        <f t="shared" si="12"/>
        <v/>
      </c>
    </row>
    <row r="23" spans="1:26" x14ac:dyDescent="0.3">
      <c r="A23" s="10" t="s">
        <v>400</v>
      </c>
      <c r="B23" s="9"/>
      <c r="C23" s="11" t="str">
        <f>IFERROR(VLOOKUP(B23,'Plan Cultivos'!$A$5:$X$204,2,FALSE()),"")</f>
        <v/>
      </c>
      <c r="D23" s="11" t="str">
        <f>IFERROR(VLOOKUP(B23,'Plan Cultivos'!$A$5:$X$204,4,FALSE()),"")</f>
        <v/>
      </c>
      <c r="E23" s="9"/>
      <c r="F23" s="9"/>
      <c r="G23" s="12"/>
      <c r="H23" s="12"/>
      <c r="I23" s="11" t="str">
        <f t="shared" si="0"/>
        <v/>
      </c>
      <c r="J23" s="9"/>
      <c r="K23" s="9"/>
      <c r="L23" s="9"/>
      <c r="M23" s="9"/>
      <c r="N23" s="13"/>
      <c r="O23" s="14" t="str">
        <f t="shared" si="1"/>
        <v/>
      </c>
      <c r="P23" s="14" t="str">
        <f t="shared" si="2"/>
        <v/>
      </c>
      <c r="Q23" s="14" t="str">
        <f t="shared" si="3"/>
        <v/>
      </c>
      <c r="R23" s="14" t="str">
        <f t="shared" si="4"/>
        <v/>
      </c>
      <c r="S23" s="14" t="str">
        <f t="shared" si="5"/>
        <v/>
      </c>
      <c r="T23" s="14" t="str">
        <f t="shared" si="6"/>
        <v/>
      </c>
      <c r="U23" s="14" t="str">
        <f t="shared" si="7"/>
        <v/>
      </c>
      <c r="V23" s="14" t="str">
        <f t="shared" si="8"/>
        <v/>
      </c>
      <c r="W23" s="14" t="str">
        <f t="shared" si="9"/>
        <v/>
      </c>
      <c r="X23" s="14" t="str">
        <f t="shared" si="10"/>
        <v/>
      </c>
      <c r="Y23" s="14" t="str">
        <f t="shared" si="11"/>
        <v/>
      </c>
      <c r="Z23" s="14" t="str">
        <f t="shared" si="12"/>
        <v/>
      </c>
    </row>
    <row r="24" spans="1:26" x14ac:dyDescent="0.3">
      <c r="A24" s="10" t="s">
        <v>401</v>
      </c>
      <c r="B24" s="9"/>
      <c r="C24" s="11" t="str">
        <f>IFERROR(VLOOKUP(B24,'Plan Cultivos'!$A$5:$X$204,2,FALSE()),"")</f>
        <v/>
      </c>
      <c r="D24" s="11" t="str">
        <f>IFERROR(VLOOKUP(B24,'Plan Cultivos'!$A$5:$X$204,4,FALSE()),"")</f>
        <v/>
      </c>
      <c r="E24" s="9"/>
      <c r="F24" s="9"/>
      <c r="G24" s="12"/>
      <c r="H24" s="12"/>
      <c r="I24" s="11" t="str">
        <f t="shared" si="0"/>
        <v/>
      </c>
      <c r="J24" s="9"/>
      <c r="K24" s="9"/>
      <c r="L24" s="9"/>
      <c r="M24" s="9"/>
      <c r="N24" s="13"/>
      <c r="O24" s="14" t="str">
        <f t="shared" si="1"/>
        <v/>
      </c>
      <c r="P24" s="14" t="str">
        <f t="shared" si="2"/>
        <v/>
      </c>
      <c r="Q24" s="14" t="str">
        <f t="shared" si="3"/>
        <v/>
      </c>
      <c r="R24" s="14" t="str">
        <f t="shared" si="4"/>
        <v/>
      </c>
      <c r="S24" s="14" t="str">
        <f t="shared" si="5"/>
        <v/>
      </c>
      <c r="T24" s="14" t="str">
        <f t="shared" si="6"/>
        <v/>
      </c>
      <c r="U24" s="14" t="str">
        <f t="shared" si="7"/>
        <v/>
      </c>
      <c r="V24" s="14" t="str">
        <f t="shared" si="8"/>
        <v/>
      </c>
      <c r="W24" s="14" t="str">
        <f t="shared" si="9"/>
        <v/>
      </c>
      <c r="X24" s="14" t="str">
        <f t="shared" si="10"/>
        <v/>
      </c>
      <c r="Y24" s="14" t="str">
        <f t="shared" si="11"/>
        <v/>
      </c>
      <c r="Z24" s="14" t="str">
        <f t="shared" si="12"/>
        <v/>
      </c>
    </row>
    <row r="25" spans="1:26" x14ac:dyDescent="0.3">
      <c r="A25" s="10" t="s">
        <v>402</v>
      </c>
      <c r="B25" s="9"/>
      <c r="C25" s="11" t="str">
        <f>IFERROR(VLOOKUP(B25,'Plan Cultivos'!$A$5:$X$204,2,FALSE()),"")</f>
        <v/>
      </c>
      <c r="D25" s="11" t="str">
        <f>IFERROR(VLOOKUP(B25,'Plan Cultivos'!$A$5:$X$204,4,FALSE()),"")</f>
        <v/>
      </c>
      <c r="E25" s="9"/>
      <c r="F25" s="9"/>
      <c r="G25" s="12"/>
      <c r="H25" s="12"/>
      <c r="I25" s="11" t="str">
        <f t="shared" si="0"/>
        <v/>
      </c>
      <c r="J25" s="9"/>
      <c r="K25" s="9"/>
      <c r="L25" s="9"/>
      <c r="M25" s="9"/>
      <c r="N25" s="13"/>
      <c r="O25" s="14" t="str">
        <f t="shared" si="1"/>
        <v/>
      </c>
      <c r="P25" s="14" t="str">
        <f t="shared" si="2"/>
        <v/>
      </c>
      <c r="Q25" s="14" t="str">
        <f t="shared" si="3"/>
        <v/>
      </c>
      <c r="R25" s="14" t="str">
        <f t="shared" si="4"/>
        <v/>
      </c>
      <c r="S25" s="14" t="str">
        <f t="shared" si="5"/>
        <v/>
      </c>
      <c r="T25" s="14" t="str">
        <f t="shared" si="6"/>
        <v/>
      </c>
      <c r="U25" s="14" t="str">
        <f t="shared" si="7"/>
        <v/>
      </c>
      <c r="V25" s="14" t="str">
        <f t="shared" si="8"/>
        <v/>
      </c>
      <c r="W25" s="14" t="str">
        <f t="shared" si="9"/>
        <v/>
      </c>
      <c r="X25" s="14" t="str">
        <f t="shared" si="10"/>
        <v/>
      </c>
      <c r="Y25" s="14" t="str">
        <f t="shared" si="11"/>
        <v/>
      </c>
      <c r="Z25" s="14" t="str">
        <f t="shared" si="12"/>
        <v/>
      </c>
    </row>
    <row r="26" spans="1:26" x14ac:dyDescent="0.3">
      <c r="A26" s="10" t="s">
        <v>403</v>
      </c>
      <c r="B26" s="9"/>
      <c r="C26" s="11" t="str">
        <f>IFERROR(VLOOKUP(B26,'Plan Cultivos'!$A$5:$X$204,2,FALSE()),"")</f>
        <v/>
      </c>
      <c r="D26" s="11" t="str">
        <f>IFERROR(VLOOKUP(B26,'Plan Cultivos'!$A$5:$X$204,4,FALSE()),"")</f>
        <v/>
      </c>
      <c r="E26" s="9"/>
      <c r="F26" s="9"/>
      <c r="G26" s="12"/>
      <c r="H26" s="12"/>
      <c r="I26" s="11" t="str">
        <f t="shared" si="0"/>
        <v/>
      </c>
      <c r="J26" s="9"/>
      <c r="K26" s="9"/>
      <c r="L26" s="9"/>
      <c r="M26" s="9"/>
      <c r="N26" s="13"/>
      <c r="O26" s="14" t="str">
        <f t="shared" si="1"/>
        <v/>
      </c>
      <c r="P26" s="14" t="str">
        <f t="shared" si="2"/>
        <v/>
      </c>
      <c r="Q26" s="14" t="str">
        <f t="shared" si="3"/>
        <v/>
      </c>
      <c r="R26" s="14" t="str">
        <f t="shared" si="4"/>
        <v/>
      </c>
      <c r="S26" s="14" t="str">
        <f t="shared" si="5"/>
        <v/>
      </c>
      <c r="T26" s="14" t="str">
        <f t="shared" si="6"/>
        <v/>
      </c>
      <c r="U26" s="14" t="str">
        <f t="shared" si="7"/>
        <v/>
      </c>
      <c r="V26" s="14" t="str">
        <f t="shared" si="8"/>
        <v/>
      </c>
      <c r="W26" s="14" t="str">
        <f t="shared" si="9"/>
        <v/>
      </c>
      <c r="X26" s="14" t="str">
        <f t="shared" si="10"/>
        <v/>
      </c>
      <c r="Y26" s="14" t="str">
        <f t="shared" si="11"/>
        <v/>
      </c>
      <c r="Z26" s="14" t="str">
        <f t="shared" si="12"/>
        <v/>
      </c>
    </row>
    <row r="27" spans="1:26" x14ac:dyDescent="0.3">
      <c r="A27" s="10" t="s">
        <v>404</v>
      </c>
      <c r="B27" s="9"/>
      <c r="C27" s="11" t="str">
        <f>IFERROR(VLOOKUP(B27,'Plan Cultivos'!$A$5:$X$204,2,FALSE()),"")</f>
        <v/>
      </c>
      <c r="D27" s="11" t="str">
        <f>IFERROR(VLOOKUP(B27,'Plan Cultivos'!$A$5:$X$204,4,FALSE()),"")</f>
        <v/>
      </c>
      <c r="E27" s="9"/>
      <c r="F27" s="9"/>
      <c r="G27" s="12"/>
      <c r="H27" s="12"/>
      <c r="I27" s="11" t="str">
        <f t="shared" si="0"/>
        <v/>
      </c>
      <c r="J27" s="9"/>
      <c r="K27" s="9"/>
      <c r="L27" s="9"/>
      <c r="M27" s="9"/>
      <c r="N27" s="13"/>
      <c r="O27" s="14" t="str">
        <f t="shared" si="1"/>
        <v/>
      </c>
      <c r="P27" s="14" t="str">
        <f t="shared" si="2"/>
        <v/>
      </c>
      <c r="Q27" s="14" t="str">
        <f t="shared" si="3"/>
        <v/>
      </c>
      <c r="R27" s="14" t="str">
        <f t="shared" si="4"/>
        <v/>
      </c>
      <c r="S27" s="14" t="str">
        <f t="shared" si="5"/>
        <v/>
      </c>
      <c r="T27" s="14" t="str">
        <f t="shared" si="6"/>
        <v/>
      </c>
      <c r="U27" s="14" t="str">
        <f t="shared" si="7"/>
        <v/>
      </c>
      <c r="V27" s="14" t="str">
        <f t="shared" si="8"/>
        <v/>
      </c>
      <c r="W27" s="14" t="str">
        <f t="shared" si="9"/>
        <v/>
      </c>
      <c r="X27" s="14" t="str">
        <f t="shared" si="10"/>
        <v/>
      </c>
      <c r="Y27" s="14" t="str">
        <f t="shared" si="11"/>
        <v/>
      </c>
      <c r="Z27" s="14" t="str">
        <f t="shared" si="12"/>
        <v/>
      </c>
    </row>
    <row r="28" spans="1:26" x14ac:dyDescent="0.3">
      <c r="A28" s="10" t="s">
        <v>405</v>
      </c>
      <c r="B28" s="9"/>
      <c r="C28" s="11" t="str">
        <f>IFERROR(VLOOKUP(B28,'Plan Cultivos'!$A$5:$X$204,2,FALSE()),"")</f>
        <v/>
      </c>
      <c r="D28" s="11" t="str">
        <f>IFERROR(VLOOKUP(B28,'Plan Cultivos'!$A$5:$X$204,4,FALSE()),"")</f>
        <v/>
      </c>
      <c r="E28" s="9"/>
      <c r="F28" s="9"/>
      <c r="G28" s="12"/>
      <c r="H28" s="12"/>
      <c r="I28" s="11" t="str">
        <f t="shared" si="0"/>
        <v/>
      </c>
      <c r="J28" s="9"/>
      <c r="K28" s="9"/>
      <c r="L28" s="9"/>
      <c r="M28" s="9"/>
      <c r="N28" s="13"/>
      <c r="O28" s="14" t="str">
        <f t="shared" si="1"/>
        <v/>
      </c>
      <c r="P28" s="14" t="str">
        <f t="shared" si="2"/>
        <v/>
      </c>
      <c r="Q28" s="14" t="str">
        <f t="shared" si="3"/>
        <v/>
      </c>
      <c r="R28" s="14" t="str">
        <f t="shared" si="4"/>
        <v/>
      </c>
      <c r="S28" s="14" t="str">
        <f t="shared" si="5"/>
        <v/>
      </c>
      <c r="T28" s="14" t="str">
        <f t="shared" si="6"/>
        <v/>
      </c>
      <c r="U28" s="14" t="str">
        <f t="shared" si="7"/>
        <v/>
      </c>
      <c r="V28" s="14" t="str">
        <f t="shared" si="8"/>
        <v/>
      </c>
      <c r="W28" s="14" t="str">
        <f t="shared" si="9"/>
        <v/>
      </c>
      <c r="X28" s="14" t="str">
        <f t="shared" si="10"/>
        <v/>
      </c>
      <c r="Y28" s="14" t="str">
        <f t="shared" si="11"/>
        <v/>
      </c>
      <c r="Z28" s="14" t="str">
        <f t="shared" si="12"/>
        <v/>
      </c>
    </row>
    <row r="29" spans="1:26" x14ac:dyDescent="0.3">
      <c r="A29" s="10" t="s">
        <v>406</v>
      </c>
      <c r="B29" s="9"/>
      <c r="C29" s="11" t="str">
        <f>IFERROR(VLOOKUP(B29,'Plan Cultivos'!$A$5:$X$204,2,FALSE()),"")</f>
        <v/>
      </c>
      <c r="D29" s="11" t="str">
        <f>IFERROR(VLOOKUP(B29,'Plan Cultivos'!$A$5:$X$204,4,FALSE()),"")</f>
        <v/>
      </c>
      <c r="E29" s="9"/>
      <c r="F29" s="9"/>
      <c r="G29" s="12"/>
      <c r="H29" s="12"/>
      <c r="I29" s="11" t="str">
        <f t="shared" si="0"/>
        <v/>
      </c>
      <c r="J29" s="9"/>
      <c r="K29" s="9"/>
      <c r="L29" s="9"/>
      <c r="M29" s="9"/>
      <c r="N29" s="13"/>
      <c r="O29" s="14" t="str">
        <f t="shared" si="1"/>
        <v/>
      </c>
      <c r="P29" s="14" t="str">
        <f t="shared" si="2"/>
        <v/>
      </c>
      <c r="Q29" s="14" t="str">
        <f t="shared" si="3"/>
        <v/>
      </c>
      <c r="R29" s="14" t="str">
        <f t="shared" si="4"/>
        <v/>
      </c>
      <c r="S29" s="14" t="str">
        <f t="shared" si="5"/>
        <v/>
      </c>
      <c r="T29" s="14" t="str">
        <f t="shared" si="6"/>
        <v/>
      </c>
      <c r="U29" s="14" t="str">
        <f t="shared" si="7"/>
        <v/>
      </c>
      <c r="V29" s="14" t="str">
        <f t="shared" si="8"/>
        <v/>
      </c>
      <c r="W29" s="14" t="str">
        <f t="shared" si="9"/>
        <v/>
      </c>
      <c r="X29" s="14" t="str">
        <f t="shared" si="10"/>
        <v/>
      </c>
      <c r="Y29" s="14" t="str">
        <f t="shared" si="11"/>
        <v/>
      </c>
      <c r="Z29" s="14" t="str">
        <f t="shared" si="12"/>
        <v/>
      </c>
    </row>
    <row r="30" spans="1:26" x14ac:dyDescent="0.3">
      <c r="A30" s="10" t="s">
        <v>407</v>
      </c>
      <c r="B30" s="9"/>
      <c r="C30" s="11" t="str">
        <f>IFERROR(VLOOKUP(B30,'Plan Cultivos'!$A$5:$X$204,2,FALSE()),"")</f>
        <v/>
      </c>
      <c r="D30" s="11" t="str">
        <f>IFERROR(VLOOKUP(B30,'Plan Cultivos'!$A$5:$X$204,4,FALSE()),"")</f>
        <v/>
      </c>
      <c r="E30" s="9"/>
      <c r="F30" s="9"/>
      <c r="G30" s="12"/>
      <c r="H30" s="12"/>
      <c r="I30" s="11" t="str">
        <f t="shared" si="0"/>
        <v/>
      </c>
      <c r="J30" s="9"/>
      <c r="K30" s="9"/>
      <c r="L30" s="9"/>
      <c r="M30" s="9"/>
      <c r="N30" s="13"/>
      <c r="O30" s="14" t="str">
        <f t="shared" si="1"/>
        <v/>
      </c>
      <c r="P30" s="14" t="str">
        <f t="shared" si="2"/>
        <v/>
      </c>
      <c r="Q30" s="14" t="str">
        <f t="shared" si="3"/>
        <v/>
      </c>
      <c r="R30" s="14" t="str">
        <f t="shared" si="4"/>
        <v/>
      </c>
      <c r="S30" s="14" t="str">
        <f t="shared" si="5"/>
        <v/>
      </c>
      <c r="T30" s="14" t="str">
        <f t="shared" si="6"/>
        <v/>
      </c>
      <c r="U30" s="14" t="str">
        <f t="shared" si="7"/>
        <v/>
      </c>
      <c r="V30" s="14" t="str">
        <f t="shared" si="8"/>
        <v/>
      </c>
      <c r="W30" s="14" t="str">
        <f t="shared" si="9"/>
        <v/>
      </c>
      <c r="X30" s="14" t="str">
        <f t="shared" si="10"/>
        <v/>
      </c>
      <c r="Y30" s="14" t="str">
        <f t="shared" si="11"/>
        <v/>
      </c>
      <c r="Z30" s="14" t="str">
        <f t="shared" si="12"/>
        <v/>
      </c>
    </row>
    <row r="31" spans="1:26" x14ac:dyDescent="0.3">
      <c r="A31" s="10" t="s">
        <v>408</v>
      </c>
      <c r="B31" s="9"/>
      <c r="C31" s="11" t="str">
        <f>IFERROR(VLOOKUP(B31,'Plan Cultivos'!$A$5:$X$204,2,FALSE()),"")</f>
        <v/>
      </c>
      <c r="D31" s="11" t="str">
        <f>IFERROR(VLOOKUP(B31,'Plan Cultivos'!$A$5:$X$204,4,FALSE()),"")</f>
        <v/>
      </c>
      <c r="E31" s="9"/>
      <c r="F31" s="9"/>
      <c r="G31" s="12"/>
      <c r="H31" s="12"/>
      <c r="I31" s="11" t="str">
        <f t="shared" si="0"/>
        <v/>
      </c>
      <c r="J31" s="9"/>
      <c r="K31" s="9"/>
      <c r="L31" s="9"/>
      <c r="M31" s="9"/>
      <c r="N31" s="13"/>
      <c r="O31" s="14" t="str">
        <f t="shared" si="1"/>
        <v/>
      </c>
      <c r="P31" s="14" t="str">
        <f t="shared" si="2"/>
        <v/>
      </c>
      <c r="Q31" s="14" t="str">
        <f t="shared" si="3"/>
        <v/>
      </c>
      <c r="R31" s="14" t="str">
        <f t="shared" si="4"/>
        <v/>
      </c>
      <c r="S31" s="14" t="str">
        <f t="shared" si="5"/>
        <v/>
      </c>
      <c r="T31" s="14" t="str">
        <f t="shared" si="6"/>
        <v/>
      </c>
      <c r="U31" s="14" t="str">
        <f t="shared" si="7"/>
        <v/>
      </c>
      <c r="V31" s="14" t="str">
        <f t="shared" si="8"/>
        <v/>
      </c>
      <c r="W31" s="14" t="str">
        <f t="shared" si="9"/>
        <v/>
      </c>
      <c r="X31" s="14" t="str">
        <f t="shared" si="10"/>
        <v/>
      </c>
      <c r="Y31" s="14" t="str">
        <f t="shared" si="11"/>
        <v/>
      </c>
      <c r="Z31" s="14" t="str">
        <f t="shared" si="12"/>
        <v/>
      </c>
    </row>
    <row r="32" spans="1:26" x14ac:dyDescent="0.3">
      <c r="A32" s="10" t="s">
        <v>409</v>
      </c>
      <c r="B32" s="9"/>
      <c r="C32" s="11" t="str">
        <f>IFERROR(VLOOKUP(B32,'Plan Cultivos'!$A$5:$X$204,2,FALSE()),"")</f>
        <v/>
      </c>
      <c r="D32" s="11" t="str">
        <f>IFERROR(VLOOKUP(B32,'Plan Cultivos'!$A$5:$X$204,4,FALSE()),"")</f>
        <v/>
      </c>
      <c r="E32" s="9"/>
      <c r="F32" s="9"/>
      <c r="G32" s="12"/>
      <c r="H32" s="12"/>
      <c r="I32" s="11" t="str">
        <f t="shared" si="0"/>
        <v/>
      </c>
      <c r="J32" s="9"/>
      <c r="K32" s="9"/>
      <c r="L32" s="9"/>
      <c r="M32" s="9"/>
      <c r="N32" s="13"/>
      <c r="O32" s="14" t="str">
        <f t="shared" si="1"/>
        <v/>
      </c>
      <c r="P32" s="14" t="str">
        <f t="shared" si="2"/>
        <v/>
      </c>
      <c r="Q32" s="14" t="str">
        <f t="shared" si="3"/>
        <v/>
      </c>
      <c r="R32" s="14" t="str">
        <f t="shared" si="4"/>
        <v/>
      </c>
      <c r="S32" s="14" t="str">
        <f t="shared" si="5"/>
        <v/>
      </c>
      <c r="T32" s="14" t="str">
        <f t="shared" si="6"/>
        <v/>
      </c>
      <c r="U32" s="14" t="str">
        <f t="shared" si="7"/>
        <v/>
      </c>
      <c r="V32" s="14" t="str">
        <f t="shared" si="8"/>
        <v/>
      </c>
      <c r="W32" s="14" t="str">
        <f t="shared" si="9"/>
        <v/>
      </c>
      <c r="X32" s="14" t="str">
        <f t="shared" si="10"/>
        <v/>
      </c>
      <c r="Y32" s="14" t="str">
        <f t="shared" si="11"/>
        <v/>
      </c>
      <c r="Z32" s="14" t="str">
        <f t="shared" si="12"/>
        <v/>
      </c>
    </row>
    <row r="33" spans="1:26" x14ac:dyDescent="0.3">
      <c r="A33" s="10" t="s">
        <v>410</v>
      </c>
      <c r="B33" s="9"/>
      <c r="C33" s="11" t="str">
        <f>IFERROR(VLOOKUP(B33,'Plan Cultivos'!$A$5:$X$204,2,FALSE()),"")</f>
        <v/>
      </c>
      <c r="D33" s="11" t="str">
        <f>IFERROR(VLOOKUP(B33,'Plan Cultivos'!$A$5:$X$204,4,FALSE()),"")</f>
        <v/>
      </c>
      <c r="E33" s="9"/>
      <c r="F33" s="9"/>
      <c r="G33" s="12"/>
      <c r="H33" s="12"/>
      <c r="I33" s="11" t="str">
        <f t="shared" si="0"/>
        <v/>
      </c>
      <c r="J33" s="9"/>
      <c r="K33" s="9"/>
      <c r="L33" s="9"/>
      <c r="M33" s="9"/>
      <c r="N33" s="13"/>
      <c r="O33" s="14" t="str">
        <f t="shared" si="1"/>
        <v/>
      </c>
      <c r="P33" s="14" t="str">
        <f t="shared" si="2"/>
        <v/>
      </c>
      <c r="Q33" s="14" t="str">
        <f t="shared" si="3"/>
        <v/>
      </c>
      <c r="R33" s="14" t="str">
        <f t="shared" si="4"/>
        <v/>
      </c>
      <c r="S33" s="14" t="str">
        <f t="shared" si="5"/>
        <v/>
      </c>
      <c r="T33" s="14" t="str">
        <f t="shared" si="6"/>
        <v/>
      </c>
      <c r="U33" s="14" t="str">
        <f t="shared" si="7"/>
        <v/>
      </c>
      <c r="V33" s="14" t="str">
        <f t="shared" si="8"/>
        <v/>
      </c>
      <c r="W33" s="14" t="str">
        <f t="shared" si="9"/>
        <v/>
      </c>
      <c r="X33" s="14" t="str">
        <f t="shared" si="10"/>
        <v/>
      </c>
      <c r="Y33" s="14" t="str">
        <f t="shared" si="11"/>
        <v/>
      </c>
      <c r="Z33" s="14" t="str">
        <f t="shared" si="12"/>
        <v/>
      </c>
    </row>
    <row r="34" spans="1:26" x14ac:dyDescent="0.3">
      <c r="A34" s="10" t="s">
        <v>411</v>
      </c>
      <c r="B34" s="9"/>
      <c r="C34" s="11" t="str">
        <f>IFERROR(VLOOKUP(B34,'Plan Cultivos'!$A$5:$X$204,2,FALSE()),"")</f>
        <v/>
      </c>
      <c r="D34" s="11" t="str">
        <f>IFERROR(VLOOKUP(B34,'Plan Cultivos'!$A$5:$X$204,4,FALSE()),"")</f>
        <v/>
      </c>
      <c r="E34" s="9"/>
      <c r="F34" s="9"/>
      <c r="G34" s="12"/>
      <c r="H34" s="12"/>
      <c r="I34" s="11" t="str">
        <f t="shared" si="0"/>
        <v/>
      </c>
      <c r="J34" s="9"/>
      <c r="K34" s="9"/>
      <c r="L34" s="9"/>
      <c r="M34" s="9"/>
      <c r="N34" s="13"/>
      <c r="O34" s="14" t="str">
        <f t="shared" si="1"/>
        <v/>
      </c>
      <c r="P34" s="14" t="str">
        <f t="shared" si="2"/>
        <v/>
      </c>
      <c r="Q34" s="14" t="str">
        <f t="shared" si="3"/>
        <v/>
      </c>
      <c r="R34" s="14" t="str">
        <f t="shared" si="4"/>
        <v/>
      </c>
      <c r="S34" s="14" t="str">
        <f t="shared" si="5"/>
        <v/>
      </c>
      <c r="T34" s="14" t="str">
        <f t="shared" si="6"/>
        <v/>
      </c>
      <c r="U34" s="14" t="str">
        <f t="shared" si="7"/>
        <v/>
      </c>
      <c r="V34" s="14" t="str">
        <f t="shared" si="8"/>
        <v/>
      </c>
      <c r="W34" s="14" t="str">
        <f t="shared" si="9"/>
        <v/>
      </c>
      <c r="X34" s="14" t="str">
        <f t="shared" si="10"/>
        <v/>
      </c>
      <c r="Y34" s="14" t="str">
        <f t="shared" si="11"/>
        <v/>
      </c>
      <c r="Z34" s="14" t="str">
        <f t="shared" si="12"/>
        <v/>
      </c>
    </row>
    <row r="35" spans="1:26" x14ac:dyDescent="0.3">
      <c r="A35" s="10" t="s">
        <v>412</v>
      </c>
      <c r="B35" s="9"/>
      <c r="C35" s="11" t="str">
        <f>IFERROR(VLOOKUP(B35,'Plan Cultivos'!$A$5:$X$204,2,FALSE()),"")</f>
        <v/>
      </c>
      <c r="D35" s="11" t="str">
        <f>IFERROR(VLOOKUP(B35,'Plan Cultivos'!$A$5:$X$204,4,FALSE()),"")</f>
        <v/>
      </c>
      <c r="E35" s="9"/>
      <c r="F35" s="9"/>
      <c r="G35" s="12"/>
      <c r="H35" s="12"/>
      <c r="I35" s="11" t="str">
        <f t="shared" si="0"/>
        <v/>
      </c>
      <c r="J35" s="9"/>
      <c r="K35" s="9"/>
      <c r="L35" s="9"/>
      <c r="M35" s="9"/>
      <c r="N35" s="13"/>
      <c r="O35" s="14" t="str">
        <f t="shared" si="1"/>
        <v/>
      </c>
      <c r="P35" s="14" t="str">
        <f t="shared" si="2"/>
        <v/>
      </c>
      <c r="Q35" s="14" t="str">
        <f t="shared" si="3"/>
        <v/>
      </c>
      <c r="R35" s="14" t="str">
        <f t="shared" si="4"/>
        <v/>
      </c>
      <c r="S35" s="14" t="str">
        <f t="shared" si="5"/>
        <v/>
      </c>
      <c r="T35" s="14" t="str">
        <f t="shared" si="6"/>
        <v/>
      </c>
      <c r="U35" s="14" t="str">
        <f t="shared" si="7"/>
        <v/>
      </c>
      <c r="V35" s="14" t="str">
        <f t="shared" si="8"/>
        <v/>
      </c>
      <c r="W35" s="14" t="str">
        <f t="shared" si="9"/>
        <v/>
      </c>
      <c r="X35" s="14" t="str">
        <f t="shared" si="10"/>
        <v/>
      </c>
      <c r="Y35" s="14" t="str">
        <f t="shared" si="11"/>
        <v/>
      </c>
      <c r="Z35" s="14" t="str">
        <f t="shared" si="12"/>
        <v/>
      </c>
    </row>
    <row r="36" spans="1:26" x14ac:dyDescent="0.3">
      <c r="A36" s="10" t="s">
        <v>413</v>
      </c>
      <c r="B36" s="9"/>
      <c r="C36" s="11" t="str">
        <f>IFERROR(VLOOKUP(B36,'Plan Cultivos'!$A$5:$X$204,2,FALSE()),"")</f>
        <v/>
      </c>
      <c r="D36" s="11" t="str">
        <f>IFERROR(VLOOKUP(B36,'Plan Cultivos'!$A$5:$X$204,4,FALSE()),"")</f>
        <v/>
      </c>
      <c r="E36" s="9"/>
      <c r="F36" s="9"/>
      <c r="G36" s="12"/>
      <c r="H36" s="12"/>
      <c r="I36" s="11" t="str">
        <f t="shared" si="0"/>
        <v/>
      </c>
      <c r="J36" s="9"/>
      <c r="K36" s="9"/>
      <c r="L36" s="9"/>
      <c r="M36" s="9"/>
      <c r="N36" s="13"/>
      <c r="O36" s="14" t="str">
        <f t="shared" si="1"/>
        <v/>
      </c>
      <c r="P36" s="14" t="str">
        <f t="shared" si="2"/>
        <v/>
      </c>
      <c r="Q36" s="14" t="str">
        <f t="shared" si="3"/>
        <v/>
      </c>
      <c r="R36" s="14" t="str">
        <f t="shared" si="4"/>
        <v/>
      </c>
      <c r="S36" s="14" t="str">
        <f t="shared" si="5"/>
        <v/>
      </c>
      <c r="T36" s="14" t="str">
        <f t="shared" si="6"/>
        <v/>
      </c>
      <c r="U36" s="14" t="str">
        <f t="shared" si="7"/>
        <v/>
      </c>
      <c r="V36" s="14" t="str">
        <f t="shared" si="8"/>
        <v/>
      </c>
      <c r="W36" s="14" t="str">
        <f t="shared" si="9"/>
        <v/>
      </c>
      <c r="X36" s="14" t="str">
        <f t="shared" si="10"/>
        <v/>
      </c>
      <c r="Y36" s="14" t="str">
        <f t="shared" si="11"/>
        <v/>
      </c>
      <c r="Z36" s="14" t="str">
        <f t="shared" si="12"/>
        <v/>
      </c>
    </row>
    <row r="37" spans="1:26" x14ac:dyDescent="0.3">
      <c r="A37" s="10" t="s">
        <v>414</v>
      </c>
      <c r="B37" s="9"/>
      <c r="C37" s="11" t="str">
        <f>IFERROR(VLOOKUP(B37,'Plan Cultivos'!$A$5:$X$204,2,FALSE()),"")</f>
        <v/>
      </c>
      <c r="D37" s="11" t="str">
        <f>IFERROR(VLOOKUP(B37,'Plan Cultivos'!$A$5:$X$204,4,FALSE()),"")</f>
        <v/>
      </c>
      <c r="E37" s="9"/>
      <c r="F37" s="9"/>
      <c r="G37" s="12"/>
      <c r="H37" s="12"/>
      <c r="I37" s="11" t="str">
        <f t="shared" si="0"/>
        <v/>
      </c>
      <c r="J37" s="9"/>
      <c r="K37" s="9"/>
      <c r="L37" s="9"/>
      <c r="M37" s="9"/>
      <c r="N37" s="13"/>
      <c r="O37" s="14" t="str">
        <f t="shared" si="1"/>
        <v/>
      </c>
      <c r="P37" s="14" t="str">
        <f t="shared" si="2"/>
        <v/>
      </c>
      <c r="Q37" s="14" t="str">
        <f t="shared" si="3"/>
        <v/>
      </c>
      <c r="R37" s="14" t="str">
        <f t="shared" si="4"/>
        <v/>
      </c>
      <c r="S37" s="14" t="str">
        <f t="shared" si="5"/>
        <v/>
      </c>
      <c r="T37" s="14" t="str">
        <f t="shared" si="6"/>
        <v/>
      </c>
      <c r="U37" s="14" t="str">
        <f t="shared" si="7"/>
        <v/>
      </c>
      <c r="V37" s="14" t="str">
        <f t="shared" si="8"/>
        <v/>
      </c>
      <c r="W37" s="14" t="str">
        <f t="shared" si="9"/>
        <v/>
      </c>
      <c r="X37" s="14" t="str">
        <f t="shared" si="10"/>
        <v/>
      </c>
      <c r="Y37" s="14" t="str">
        <f t="shared" si="11"/>
        <v/>
      </c>
      <c r="Z37" s="14" t="str">
        <f t="shared" si="12"/>
        <v/>
      </c>
    </row>
    <row r="38" spans="1:26" x14ac:dyDescent="0.3">
      <c r="A38" s="10" t="s">
        <v>415</v>
      </c>
      <c r="B38" s="9"/>
      <c r="C38" s="11" t="str">
        <f>IFERROR(VLOOKUP(B38,'Plan Cultivos'!$A$5:$X$204,2,FALSE()),"")</f>
        <v/>
      </c>
      <c r="D38" s="11" t="str">
        <f>IFERROR(VLOOKUP(B38,'Plan Cultivos'!$A$5:$X$204,4,FALSE()),"")</f>
        <v/>
      </c>
      <c r="E38" s="9"/>
      <c r="F38" s="9"/>
      <c r="G38" s="12"/>
      <c r="H38" s="12"/>
      <c r="I38" s="11" t="str">
        <f t="shared" si="0"/>
        <v/>
      </c>
      <c r="J38" s="9"/>
      <c r="K38" s="9"/>
      <c r="L38" s="9"/>
      <c r="M38" s="9"/>
      <c r="N38" s="13"/>
      <c r="O38" s="14" t="str">
        <f t="shared" si="1"/>
        <v/>
      </c>
      <c r="P38" s="14" t="str">
        <f t="shared" si="2"/>
        <v/>
      </c>
      <c r="Q38" s="14" t="str">
        <f t="shared" si="3"/>
        <v/>
      </c>
      <c r="R38" s="14" t="str">
        <f t="shared" si="4"/>
        <v/>
      </c>
      <c r="S38" s="14" t="str">
        <f t="shared" si="5"/>
        <v/>
      </c>
      <c r="T38" s="14" t="str">
        <f t="shared" si="6"/>
        <v/>
      </c>
      <c r="U38" s="14" t="str">
        <f t="shared" si="7"/>
        <v/>
      </c>
      <c r="V38" s="14" t="str">
        <f t="shared" si="8"/>
        <v/>
      </c>
      <c r="W38" s="14" t="str">
        <f t="shared" si="9"/>
        <v/>
      </c>
      <c r="X38" s="14" t="str">
        <f t="shared" si="10"/>
        <v/>
      </c>
      <c r="Y38" s="14" t="str">
        <f t="shared" si="11"/>
        <v/>
      </c>
      <c r="Z38" s="14" t="str">
        <f t="shared" si="12"/>
        <v/>
      </c>
    </row>
    <row r="39" spans="1:26" x14ac:dyDescent="0.3">
      <c r="A39" s="10" t="s">
        <v>416</v>
      </c>
      <c r="B39" s="9"/>
      <c r="C39" s="11" t="str">
        <f>IFERROR(VLOOKUP(B39,'Plan Cultivos'!$A$5:$X$204,2,FALSE()),"")</f>
        <v/>
      </c>
      <c r="D39" s="11" t="str">
        <f>IFERROR(VLOOKUP(B39,'Plan Cultivos'!$A$5:$X$204,4,FALSE()),"")</f>
        <v/>
      </c>
      <c r="E39" s="9"/>
      <c r="F39" s="9"/>
      <c r="G39" s="12"/>
      <c r="H39" s="12"/>
      <c r="I39" s="11" t="str">
        <f t="shared" si="0"/>
        <v/>
      </c>
      <c r="J39" s="9"/>
      <c r="K39" s="9"/>
      <c r="L39" s="9"/>
      <c r="M39" s="9"/>
      <c r="N39" s="13"/>
      <c r="O39" s="14" t="str">
        <f t="shared" si="1"/>
        <v/>
      </c>
      <c r="P39" s="14" t="str">
        <f t="shared" si="2"/>
        <v/>
      </c>
      <c r="Q39" s="14" t="str">
        <f t="shared" si="3"/>
        <v/>
      </c>
      <c r="R39" s="14" t="str">
        <f t="shared" si="4"/>
        <v/>
      </c>
      <c r="S39" s="14" t="str">
        <f t="shared" si="5"/>
        <v/>
      </c>
      <c r="T39" s="14" t="str">
        <f t="shared" si="6"/>
        <v/>
      </c>
      <c r="U39" s="14" t="str">
        <f t="shared" si="7"/>
        <v/>
      </c>
      <c r="V39" s="14" t="str">
        <f t="shared" si="8"/>
        <v/>
      </c>
      <c r="W39" s="14" t="str">
        <f t="shared" si="9"/>
        <v/>
      </c>
      <c r="X39" s="14" t="str">
        <f t="shared" si="10"/>
        <v/>
      </c>
      <c r="Y39" s="14" t="str">
        <f t="shared" si="11"/>
        <v/>
      </c>
      <c r="Z39" s="14" t="str">
        <f t="shared" si="12"/>
        <v/>
      </c>
    </row>
    <row r="40" spans="1:26" x14ac:dyDescent="0.3">
      <c r="A40" s="10" t="s">
        <v>417</v>
      </c>
      <c r="B40" s="9"/>
      <c r="C40" s="11" t="str">
        <f>IFERROR(VLOOKUP(B40,'Plan Cultivos'!$A$5:$X$204,2,FALSE()),"")</f>
        <v/>
      </c>
      <c r="D40" s="11" t="str">
        <f>IFERROR(VLOOKUP(B40,'Plan Cultivos'!$A$5:$X$204,4,FALSE()),"")</f>
        <v/>
      </c>
      <c r="E40" s="9"/>
      <c r="F40" s="9"/>
      <c r="G40" s="12"/>
      <c r="H40" s="12"/>
      <c r="I40" s="11" t="str">
        <f t="shared" si="0"/>
        <v/>
      </c>
      <c r="J40" s="9"/>
      <c r="K40" s="9"/>
      <c r="L40" s="9"/>
      <c r="M40" s="9"/>
      <c r="N40" s="13"/>
      <c r="O40" s="14" t="str">
        <f t="shared" si="1"/>
        <v/>
      </c>
      <c r="P40" s="14" t="str">
        <f t="shared" si="2"/>
        <v/>
      </c>
      <c r="Q40" s="14" t="str">
        <f t="shared" si="3"/>
        <v/>
      </c>
      <c r="R40" s="14" t="str">
        <f t="shared" si="4"/>
        <v/>
      </c>
      <c r="S40" s="14" t="str">
        <f t="shared" si="5"/>
        <v/>
      </c>
      <c r="T40" s="14" t="str">
        <f t="shared" si="6"/>
        <v/>
      </c>
      <c r="U40" s="14" t="str">
        <f t="shared" si="7"/>
        <v/>
      </c>
      <c r="V40" s="14" t="str">
        <f t="shared" si="8"/>
        <v/>
      </c>
      <c r="W40" s="14" t="str">
        <f t="shared" si="9"/>
        <v/>
      </c>
      <c r="X40" s="14" t="str">
        <f t="shared" si="10"/>
        <v/>
      </c>
      <c r="Y40" s="14" t="str">
        <f t="shared" si="11"/>
        <v/>
      </c>
      <c r="Z40" s="14" t="str">
        <f t="shared" si="12"/>
        <v/>
      </c>
    </row>
    <row r="41" spans="1:26" x14ac:dyDescent="0.3">
      <c r="A41" s="10" t="s">
        <v>418</v>
      </c>
      <c r="B41" s="9"/>
      <c r="C41" s="11" t="str">
        <f>IFERROR(VLOOKUP(B41,'Plan Cultivos'!$A$5:$X$204,2,FALSE()),"")</f>
        <v/>
      </c>
      <c r="D41" s="11" t="str">
        <f>IFERROR(VLOOKUP(B41,'Plan Cultivos'!$A$5:$X$204,4,FALSE()),"")</f>
        <v/>
      </c>
      <c r="E41" s="9"/>
      <c r="F41" s="9"/>
      <c r="G41" s="12"/>
      <c r="H41" s="12"/>
      <c r="I41" s="11" t="str">
        <f t="shared" si="0"/>
        <v/>
      </c>
      <c r="J41" s="9"/>
      <c r="K41" s="9"/>
      <c r="L41" s="9"/>
      <c r="M41" s="9"/>
      <c r="N41" s="13"/>
      <c r="O41" s="14" t="str">
        <f t="shared" si="1"/>
        <v/>
      </c>
      <c r="P41" s="14" t="str">
        <f t="shared" si="2"/>
        <v/>
      </c>
      <c r="Q41" s="14" t="str">
        <f t="shared" si="3"/>
        <v/>
      </c>
      <c r="R41" s="14" t="str">
        <f t="shared" si="4"/>
        <v/>
      </c>
      <c r="S41" s="14" t="str">
        <f t="shared" si="5"/>
        <v/>
      </c>
      <c r="T41" s="14" t="str">
        <f t="shared" si="6"/>
        <v/>
      </c>
      <c r="U41" s="14" t="str">
        <f t="shared" si="7"/>
        <v/>
      </c>
      <c r="V41" s="14" t="str">
        <f t="shared" si="8"/>
        <v/>
      </c>
      <c r="W41" s="14" t="str">
        <f t="shared" si="9"/>
        <v/>
      </c>
      <c r="X41" s="14" t="str">
        <f t="shared" si="10"/>
        <v/>
      </c>
      <c r="Y41" s="14" t="str">
        <f t="shared" si="11"/>
        <v/>
      </c>
      <c r="Z41" s="14" t="str">
        <f t="shared" si="12"/>
        <v/>
      </c>
    </row>
    <row r="42" spans="1:26" x14ac:dyDescent="0.3">
      <c r="A42" s="10" t="s">
        <v>419</v>
      </c>
      <c r="B42" s="9"/>
      <c r="C42" s="11" t="str">
        <f>IFERROR(VLOOKUP(B42,'Plan Cultivos'!$A$5:$X$204,2,FALSE()),"")</f>
        <v/>
      </c>
      <c r="D42" s="11" t="str">
        <f>IFERROR(VLOOKUP(B42,'Plan Cultivos'!$A$5:$X$204,4,FALSE()),"")</f>
        <v/>
      </c>
      <c r="E42" s="9"/>
      <c r="F42" s="9"/>
      <c r="G42" s="12"/>
      <c r="H42" s="12"/>
      <c r="I42" s="11" t="str">
        <f t="shared" si="0"/>
        <v/>
      </c>
      <c r="J42" s="9"/>
      <c r="K42" s="9"/>
      <c r="L42" s="9"/>
      <c r="M42" s="9"/>
      <c r="N42" s="13"/>
      <c r="O42" s="14" t="str">
        <f t="shared" si="1"/>
        <v/>
      </c>
      <c r="P42" s="14" t="str">
        <f t="shared" si="2"/>
        <v/>
      </c>
      <c r="Q42" s="14" t="str">
        <f t="shared" si="3"/>
        <v/>
      </c>
      <c r="R42" s="14" t="str">
        <f t="shared" si="4"/>
        <v/>
      </c>
      <c r="S42" s="14" t="str">
        <f t="shared" si="5"/>
        <v/>
      </c>
      <c r="T42" s="14" t="str">
        <f t="shared" si="6"/>
        <v/>
      </c>
      <c r="U42" s="14" t="str">
        <f t="shared" si="7"/>
        <v/>
      </c>
      <c r="V42" s="14" t="str">
        <f t="shared" si="8"/>
        <v/>
      </c>
      <c r="W42" s="14" t="str">
        <f t="shared" si="9"/>
        <v/>
      </c>
      <c r="X42" s="14" t="str">
        <f t="shared" si="10"/>
        <v/>
      </c>
      <c r="Y42" s="14" t="str">
        <f t="shared" si="11"/>
        <v/>
      </c>
      <c r="Z42" s="14" t="str">
        <f t="shared" si="12"/>
        <v/>
      </c>
    </row>
    <row r="43" spans="1:26" x14ac:dyDescent="0.3">
      <c r="A43" s="10" t="s">
        <v>420</v>
      </c>
      <c r="B43" s="9"/>
      <c r="C43" s="11" t="str">
        <f>IFERROR(VLOOKUP(B43,'Plan Cultivos'!$A$5:$X$204,2,FALSE()),"")</f>
        <v/>
      </c>
      <c r="D43" s="11" t="str">
        <f>IFERROR(VLOOKUP(B43,'Plan Cultivos'!$A$5:$X$204,4,FALSE()),"")</f>
        <v/>
      </c>
      <c r="E43" s="9"/>
      <c r="F43" s="9"/>
      <c r="G43" s="12"/>
      <c r="H43" s="12"/>
      <c r="I43" s="11" t="str">
        <f t="shared" si="0"/>
        <v/>
      </c>
      <c r="J43" s="9"/>
      <c r="K43" s="9"/>
      <c r="L43" s="9"/>
      <c r="M43" s="9"/>
      <c r="N43" s="13"/>
      <c r="O43" s="14" t="str">
        <f t="shared" si="1"/>
        <v/>
      </c>
      <c r="P43" s="14" t="str">
        <f t="shared" si="2"/>
        <v/>
      </c>
      <c r="Q43" s="14" t="str">
        <f t="shared" si="3"/>
        <v/>
      </c>
      <c r="R43" s="14" t="str">
        <f t="shared" si="4"/>
        <v/>
      </c>
      <c r="S43" s="14" t="str">
        <f t="shared" si="5"/>
        <v/>
      </c>
      <c r="T43" s="14" t="str">
        <f t="shared" si="6"/>
        <v/>
      </c>
      <c r="U43" s="14" t="str">
        <f t="shared" si="7"/>
        <v/>
      </c>
      <c r="V43" s="14" t="str">
        <f t="shared" si="8"/>
        <v/>
      </c>
      <c r="W43" s="14" t="str">
        <f t="shared" si="9"/>
        <v/>
      </c>
      <c r="X43" s="14" t="str">
        <f t="shared" si="10"/>
        <v/>
      </c>
      <c r="Y43" s="14" t="str">
        <f t="shared" si="11"/>
        <v/>
      </c>
      <c r="Z43" s="14" t="str">
        <f t="shared" si="12"/>
        <v/>
      </c>
    </row>
    <row r="44" spans="1:26" x14ac:dyDescent="0.3">
      <c r="A44" s="10" t="s">
        <v>421</v>
      </c>
      <c r="B44" s="9"/>
      <c r="C44" s="11" t="str">
        <f>IFERROR(VLOOKUP(B44,'Plan Cultivos'!$A$5:$X$204,2,FALSE()),"")</f>
        <v/>
      </c>
      <c r="D44" s="11" t="str">
        <f>IFERROR(VLOOKUP(B44,'Plan Cultivos'!$A$5:$X$204,4,FALSE()),"")</f>
        <v/>
      </c>
      <c r="E44" s="9"/>
      <c r="F44" s="9"/>
      <c r="G44" s="12"/>
      <c r="H44" s="12"/>
      <c r="I44" s="11" t="str">
        <f t="shared" si="0"/>
        <v/>
      </c>
      <c r="J44" s="9"/>
      <c r="K44" s="9"/>
      <c r="L44" s="9"/>
      <c r="M44" s="9"/>
      <c r="N44" s="13"/>
      <c r="O44" s="14" t="str">
        <f t="shared" si="1"/>
        <v/>
      </c>
      <c r="P44" s="14" t="str">
        <f t="shared" si="2"/>
        <v/>
      </c>
      <c r="Q44" s="14" t="str">
        <f t="shared" si="3"/>
        <v/>
      </c>
      <c r="R44" s="14" t="str">
        <f t="shared" si="4"/>
        <v/>
      </c>
      <c r="S44" s="14" t="str">
        <f t="shared" si="5"/>
        <v/>
      </c>
      <c r="T44" s="14" t="str">
        <f t="shared" si="6"/>
        <v/>
      </c>
      <c r="U44" s="14" t="str">
        <f t="shared" si="7"/>
        <v/>
      </c>
      <c r="V44" s="14" t="str">
        <f t="shared" si="8"/>
        <v/>
      </c>
      <c r="W44" s="14" t="str">
        <f t="shared" si="9"/>
        <v/>
      </c>
      <c r="X44" s="14" t="str">
        <f t="shared" si="10"/>
        <v/>
      </c>
      <c r="Y44" s="14" t="str">
        <f t="shared" si="11"/>
        <v/>
      </c>
      <c r="Z44" s="14" t="str">
        <f t="shared" si="12"/>
        <v/>
      </c>
    </row>
    <row r="45" spans="1:26" x14ac:dyDescent="0.3">
      <c r="A45" s="10" t="s">
        <v>422</v>
      </c>
      <c r="B45" s="9"/>
      <c r="C45" s="11" t="str">
        <f>IFERROR(VLOOKUP(B45,'Plan Cultivos'!$A$5:$X$204,2,FALSE()),"")</f>
        <v/>
      </c>
      <c r="D45" s="11" t="str">
        <f>IFERROR(VLOOKUP(B45,'Plan Cultivos'!$A$5:$X$204,4,FALSE()),"")</f>
        <v/>
      </c>
      <c r="E45" s="9"/>
      <c r="F45" s="9"/>
      <c r="G45" s="12"/>
      <c r="H45" s="12"/>
      <c r="I45" s="11" t="str">
        <f t="shared" si="0"/>
        <v/>
      </c>
      <c r="J45" s="9"/>
      <c r="K45" s="9"/>
      <c r="L45" s="9"/>
      <c r="M45" s="9"/>
      <c r="N45" s="13"/>
      <c r="O45" s="14" t="str">
        <f t="shared" si="1"/>
        <v/>
      </c>
      <c r="P45" s="14" t="str">
        <f t="shared" si="2"/>
        <v/>
      </c>
      <c r="Q45" s="14" t="str">
        <f t="shared" si="3"/>
        <v/>
      </c>
      <c r="R45" s="14" t="str">
        <f t="shared" si="4"/>
        <v/>
      </c>
      <c r="S45" s="14" t="str">
        <f t="shared" si="5"/>
        <v/>
      </c>
      <c r="T45" s="14" t="str">
        <f t="shared" si="6"/>
        <v/>
      </c>
      <c r="U45" s="14" t="str">
        <f t="shared" si="7"/>
        <v/>
      </c>
      <c r="V45" s="14" t="str">
        <f t="shared" si="8"/>
        <v/>
      </c>
      <c r="W45" s="14" t="str">
        <f t="shared" si="9"/>
        <v/>
      </c>
      <c r="X45" s="14" t="str">
        <f t="shared" si="10"/>
        <v/>
      </c>
      <c r="Y45" s="14" t="str">
        <f t="shared" si="11"/>
        <v/>
      </c>
      <c r="Z45" s="14" t="str">
        <f t="shared" si="12"/>
        <v/>
      </c>
    </row>
    <row r="46" spans="1:26" x14ac:dyDescent="0.3">
      <c r="A46" s="10" t="s">
        <v>423</v>
      </c>
      <c r="B46" s="9"/>
      <c r="C46" s="11" t="str">
        <f>IFERROR(VLOOKUP(B46,'Plan Cultivos'!$A$5:$X$204,2,FALSE()),"")</f>
        <v/>
      </c>
      <c r="D46" s="11" t="str">
        <f>IFERROR(VLOOKUP(B46,'Plan Cultivos'!$A$5:$X$204,4,FALSE()),"")</f>
        <v/>
      </c>
      <c r="E46" s="9"/>
      <c r="F46" s="9"/>
      <c r="G46" s="12"/>
      <c r="H46" s="12"/>
      <c r="I46" s="11" t="str">
        <f t="shared" si="0"/>
        <v/>
      </c>
      <c r="J46" s="9"/>
      <c r="K46" s="9"/>
      <c r="L46" s="9"/>
      <c r="M46" s="9"/>
      <c r="N46" s="13"/>
      <c r="O46" s="14" t="str">
        <f t="shared" si="1"/>
        <v/>
      </c>
      <c r="P46" s="14" t="str">
        <f t="shared" si="2"/>
        <v/>
      </c>
      <c r="Q46" s="14" t="str">
        <f t="shared" si="3"/>
        <v/>
      </c>
      <c r="R46" s="14" t="str">
        <f t="shared" si="4"/>
        <v/>
      </c>
      <c r="S46" s="14" t="str">
        <f t="shared" si="5"/>
        <v/>
      </c>
      <c r="T46" s="14" t="str">
        <f t="shared" si="6"/>
        <v/>
      </c>
      <c r="U46" s="14" t="str">
        <f t="shared" si="7"/>
        <v/>
      </c>
      <c r="V46" s="14" t="str">
        <f t="shared" si="8"/>
        <v/>
      </c>
      <c r="W46" s="14" t="str">
        <f t="shared" si="9"/>
        <v/>
      </c>
      <c r="X46" s="14" t="str">
        <f t="shared" si="10"/>
        <v/>
      </c>
      <c r="Y46" s="14" t="str">
        <f t="shared" si="11"/>
        <v/>
      </c>
      <c r="Z46" s="14" t="str">
        <f t="shared" si="12"/>
        <v/>
      </c>
    </row>
    <row r="47" spans="1:26" x14ac:dyDescent="0.3">
      <c r="A47" s="10" t="s">
        <v>424</v>
      </c>
      <c r="B47" s="9"/>
      <c r="C47" s="11" t="str">
        <f>IFERROR(VLOOKUP(B47,'Plan Cultivos'!$A$5:$X$204,2,FALSE()),"")</f>
        <v/>
      </c>
      <c r="D47" s="11" t="str">
        <f>IFERROR(VLOOKUP(B47,'Plan Cultivos'!$A$5:$X$204,4,FALSE()),"")</f>
        <v/>
      </c>
      <c r="E47" s="9"/>
      <c r="F47" s="9"/>
      <c r="G47" s="12"/>
      <c r="H47" s="12"/>
      <c r="I47" s="11" t="str">
        <f t="shared" si="0"/>
        <v/>
      </c>
      <c r="J47" s="9"/>
      <c r="K47" s="9"/>
      <c r="L47" s="9"/>
      <c r="M47" s="9"/>
      <c r="N47" s="13"/>
      <c r="O47" s="14" t="str">
        <f t="shared" si="1"/>
        <v/>
      </c>
      <c r="P47" s="14" t="str">
        <f t="shared" si="2"/>
        <v/>
      </c>
      <c r="Q47" s="14" t="str">
        <f t="shared" si="3"/>
        <v/>
      </c>
      <c r="R47" s="14" t="str">
        <f t="shared" si="4"/>
        <v/>
      </c>
      <c r="S47" s="14" t="str">
        <f t="shared" si="5"/>
        <v/>
      </c>
      <c r="T47" s="14" t="str">
        <f t="shared" si="6"/>
        <v/>
      </c>
      <c r="U47" s="14" t="str">
        <f t="shared" si="7"/>
        <v/>
      </c>
      <c r="V47" s="14" t="str">
        <f t="shared" si="8"/>
        <v/>
      </c>
      <c r="W47" s="14" t="str">
        <f t="shared" si="9"/>
        <v/>
      </c>
      <c r="X47" s="14" t="str">
        <f t="shared" si="10"/>
        <v/>
      </c>
      <c r="Y47" s="14" t="str">
        <f t="shared" si="11"/>
        <v/>
      </c>
      <c r="Z47" s="14" t="str">
        <f t="shared" si="12"/>
        <v/>
      </c>
    </row>
    <row r="48" spans="1:26" x14ac:dyDescent="0.3">
      <c r="A48" s="10" t="s">
        <v>425</v>
      </c>
      <c r="B48" s="9"/>
      <c r="C48" s="11" t="str">
        <f>IFERROR(VLOOKUP(B48,'Plan Cultivos'!$A$5:$X$204,2,FALSE()),"")</f>
        <v/>
      </c>
      <c r="D48" s="11" t="str">
        <f>IFERROR(VLOOKUP(B48,'Plan Cultivos'!$A$5:$X$204,4,FALSE()),"")</f>
        <v/>
      </c>
      <c r="E48" s="9"/>
      <c r="F48" s="9"/>
      <c r="G48" s="12"/>
      <c r="H48" s="12"/>
      <c r="I48" s="11" t="str">
        <f t="shared" si="0"/>
        <v/>
      </c>
      <c r="J48" s="9"/>
      <c r="K48" s="9"/>
      <c r="L48" s="9"/>
      <c r="M48" s="9"/>
      <c r="N48" s="13"/>
      <c r="O48" s="14" t="str">
        <f t="shared" si="1"/>
        <v/>
      </c>
      <c r="P48" s="14" t="str">
        <f t="shared" si="2"/>
        <v/>
      </c>
      <c r="Q48" s="14" t="str">
        <f t="shared" si="3"/>
        <v/>
      </c>
      <c r="R48" s="14" t="str">
        <f t="shared" si="4"/>
        <v/>
      </c>
      <c r="S48" s="14" t="str">
        <f t="shared" si="5"/>
        <v/>
      </c>
      <c r="T48" s="14" t="str">
        <f t="shared" si="6"/>
        <v/>
      </c>
      <c r="U48" s="14" t="str">
        <f t="shared" si="7"/>
        <v/>
      </c>
      <c r="V48" s="14" t="str">
        <f t="shared" si="8"/>
        <v/>
      </c>
      <c r="W48" s="14" t="str">
        <f t="shared" si="9"/>
        <v/>
      </c>
      <c r="X48" s="14" t="str">
        <f t="shared" si="10"/>
        <v/>
      </c>
      <c r="Y48" s="14" t="str">
        <f t="shared" si="11"/>
        <v/>
      </c>
      <c r="Z48" s="14" t="str">
        <f t="shared" si="12"/>
        <v/>
      </c>
    </row>
    <row r="49" spans="1:26" x14ac:dyDescent="0.3">
      <c r="A49" s="10" t="s">
        <v>426</v>
      </c>
      <c r="B49" s="9"/>
      <c r="C49" s="11" t="str">
        <f>IFERROR(VLOOKUP(B49,'Plan Cultivos'!$A$5:$X$204,2,FALSE()),"")</f>
        <v/>
      </c>
      <c r="D49" s="11" t="str">
        <f>IFERROR(VLOOKUP(B49,'Plan Cultivos'!$A$5:$X$204,4,FALSE()),"")</f>
        <v/>
      </c>
      <c r="E49" s="9"/>
      <c r="F49" s="9"/>
      <c r="G49" s="12"/>
      <c r="H49" s="12"/>
      <c r="I49" s="11" t="str">
        <f t="shared" si="0"/>
        <v/>
      </c>
      <c r="J49" s="9"/>
      <c r="K49" s="9"/>
      <c r="L49" s="9"/>
      <c r="M49" s="9"/>
      <c r="N49" s="13"/>
      <c r="O49" s="14" t="str">
        <f t="shared" si="1"/>
        <v/>
      </c>
      <c r="P49" s="14" t="str">
        <f t="shared" si="2"/>
        <v/>
      </c>
      <c r="Q49" s="14" t="str">
        <f t="shared" si="3"/>
        <v/>
      </c>
      <c r="R49" s="14" t="str">
        <f t="shared" si="4"/>
        <v/>
      </c>
      <c r="S49" s="14" t="str">
        <f t="shared" si="5"/>
        <v/>
      </c>
      <c r="T49" s="14" t="str">
        <f t="shared" si="6"/>
        <v/>
      </c>
      <c r="U49" s="14" t="str">
        <f t="shared" si="7"/>
        <v/>
      </c>
      <c r="V49" s="14" t="str">
        <f t="shared" si="8"/>
        <v/>
      </c>
      <c r="W49" s="14" t="str">
        <f t="shared" si="9"/>
        <v/>
      </c>
      <c r="X49" s="14" t="str">
        <f t="shared" si="10"/>
        <v/>
      </c>
      <c r="Y49" s="14" t="str">
        <f t="shared" si="11"/>
        <v/>
      </c>
      <c r="Z49" s="14" t="str">
        <f t="shared" si="12"/>
        <v/>
      </c>
    </row>
    <row r="50" spans="1:26" x14ac:dyDescent="0.3">
      <c r="A50" s="10" t="s">
        <v>427</v>
      </c>
      <c r="B50" s="9"/>
      <c r="C50" s="11" t="str">
        <f>IFERROR(VLOOKUP(B50,'Plan Cultivos'!$A$5:$X$204,2,FALSE()),"")</f>
        <v/>
      </c>
      <c r="D50" s="11" t="str">
        <f>IFERROR(VLOOKUP(B50,'Plan Cultivos'!$A$5:$X$204,4,FALSE()),"")</f>
        <v/>
      </c>
      <c r="E50" s="9"/>
      <c r="F50" s="9"/>
      <c r="G50" s="12"/>
      <c r="H50" s="12"/>
      <c r="I50" s="11" t="str">
        <f t="shared" si="0"/>
        <v/>
      </c>
      <c r="J50" s="9"/>
      <c r="K50" s="9"/>
      <c r="L50" s="9"/>
      <c r="M50" s="9"/>
      <c r="N50" s="13"/>
      <c r="O50" s="14" t="str">
        <f t="shared" si="1"/>
        <v/>
      </c>
      <c r="P50" s="14" t="str">
        <f t="shared" si="2"/>
        <v/>
      </c>
      <c r="Q50" s="14" t="str">
        <f t="shared" si="3"/>
        <v/>
      </c>
      <c r="R50" s="14" t="str">
        <f t="shared" si="4"/>
        <v/>
      </c>
      <c r="S50" s="14" t="str">
        <f t="shared" si="5"/>
        <v/>
      </c>
      <c r="T50" s="14" t="str">
        <f t="shared" si="6"/>
        <v/>
      </c>
      <c r="U50" s="14" t="str">
        <f t="shared" si="7"/>
        <v/>
      </c>
      <c r="V50" s="14" t="str">
        <f t="shared" si="8"/>
        <v/>
      </c>
      <c r="W50" s="14" t="str">
        <f t="shared" si="9"/>
        <v/>
      </c>
      <c r="X50" s="14" t="str">
        <f t="shared" si="10"/>
        <v/>
      </c>
      <c r="Y50" s="14" t="str">
        <f t="shared" si="11"/>
        <v/>
      </c>
      <c r="Z50" s="14" t="str">
        <f t="shared" si="12"/>
        <v/>
      </c>
    </row>
    <row r="51" spans="1:26" x14ac:dyDescent="0.3">
      <c r="A51" s="10" t="s">
        <v>428</v>
      </c>
      <c r="B51" s="9"/>
      <c r="C51" s="11" t="str">
        <f>IFERROR(VLOOKUP(B51,'Plan Cultivos'!$A$5:$X$204,2,FALSE()),"")</f>
        <v/>
      </c>
      <c r="D51" s="11" t="str">
        <f>IFERROR(VLOOKUP(B51,'Plan Cultivos'!$A$5:$X$204,4,FALSE()),"")</f>
        <v/>
      </c>
      <c r="E51" s="9"/>
      <c r="F51" s="9"/>
      <c r="G51" s="12"/>
      <c r="H51" s="12"/>
      <c r="I51" s="11" t="str">
        <f t="shared" si="0"/>
        <v/>
      </c>
      <c r="J51" s="9"/>
      <c r="K51" s="9"/>
      <c r="L51" s="9"/>
      <c r="M51" s="9"/>
      <c r="N51" s="13"/>
      <c r="O51" s="14" t="str">
        <f t="shared" si="1"/>
        <v/>
      </c>
      <c r="P51" s="14" t="str">
        <f t="shared" si="2"/>
        <v/>
      </c>
      <c r="Q51" s="14" t="str">
        <f t="shared" si="3"/>
        <v/>
      </c>
      <c r="R51" s="14" t="str">
        <f t="shared" si="4"/>
        <v/>
      </c>
      <c r="S51" s="14" t="str">
        <f t="shared" si="5"/>
        <v/>
      </c>
      <c r="T51" s="14" t="str">
        <f t="shared" si="6"/>
        <v/>
      </c>
      <c r="U51" s="14" t="str">
        <f t="shared" si="7"/>
        <v/>
      </c>
      <c r="V51" s="14" t="str">
        <f t="shared" si="8"/>
        <v/>
      </c>
      <c r="W51" s="14" t="str">
        <f t="shared" si="9"/>
        <v/>
      </c>
      <c r="X51" s="14" t="str">
        <f t="shared" si="10"/>
        <v/>
      </c>
      <c r="Y51" s="14" t="str">
        <f t="shared" si="11"/>
        <v/>
      </c>
      <c r="Z51" s="14" t="str">
        <f t="shared" si="12"/>
        <v/>
      </c>
    </row>
    <row r="52" spans="1:26" x14ac:dyDescent="0.3">
      <c r="A52" s="10" t="s">
        <v>429</v>
      </c>
      <c r="B52" s="9"/>
      <c r="C52" s="11" t="str">
        <f>IFERROR(VLOOKUP(B52,'Plan Cultivos'!$A$5:$X$204,2,FALSE()),"")</f>
        <v/>
      </c>
      <c r="D52" s="11" t="str">
        <f>IFERROR(VLOOKUP(B52,'Plan Cultivos'!$A$5:$X$204,4,FALSE()),"")</f>
        <v/>
      </c>
      <c r="E52" s="9"/>
      <c r="F52" s="9"/>
      <c r="G52" s="12"/>
      <c r="H52" s="12"/>
      <c r="I52" s="11" t="str">
        <f t="shared" si="0"/>
        <v/>
      </c>
      <c r="J52" s="9"/>
      <c r="K52" s="9"/>
      <c r="L52" s="9"/>
      <c r="M52" s="9"/>
      <c r="N52" s="13"/>
      <c r="O52" s="14" t="str">
        <f t="shared" si="1"/>
        <v/>
      </c>
      <c r="P52" s="14" t="str">
        <f t="shared" si="2"/>
        <v/>
      </c>
      <c r="Q52" s="14" t="str">
        <f t="shared" si="3"/>
        <v/>
      </c>
      <c r="R52" s="14" t="str">
        <f t="shared" si="4"/>
        <v/>
      </c>
      <c r="S52" s="14" t="str">
        <f t="shared" si="5"/>
        <v/>
      </c>
      <c r="T52" s="14" t="str">
        <f t="shared" si="6"/>
        <v/>
      </c>
      <c r="U52" s="14" t="str">
        <f t="shared" si="7"/>
        <v/>
      </c>
      <c r="V52" s="14" t="str">
        <f t="shared" si="8"/>
        <v/>
      </c>
      <c r="W52" s="14" t="str">
        <f t="shared" si="9"/>
        <v/>
      </c>
      <c r="X52" s="14" t="str">
        <f t="shared" si="10"/>
        <v/>
      </c>
      <c r="Y52" s="14" t="str">
        <f t="shared" si="11"/>
        <v/>
      </c>
      <c r="Z52" s="14" t="str">
        <f t="shared" si="12"/>
        <v/>
      </c>
    </row>
    <row r="53" spans="1:26" x14ac:dyDescent="0.3">
      <c r="A53" s="10" t="s">
        <v>430</v>
      </c>
      <c r="B53" s="9"/>
      <c r="C53" s="11" t="str">
        <f>IFERROR(VLOOKUP(B53,'Plan Cultivos'!$A$5:$X$204,2,FALSE()),"")</f>
        <v/>
      </c>
      <c r="D53" s="11" t="str">
        <f>IFERROR(VLOOKUP(B53,'Plan Cultivos'!$A$5:$X$204,4,FALSE()),"")</f>
        <v/>
      </c>
      <c r="E53" s="9"/>
      <c r="F53" s="9"/>
      <c r="G53" s="12"/>
      <c r="H53" s="12"/>
      <c r="I53" s="11" t="str">
        <f t="shared" si="0"/>
        <v/>
      </c>
      <c r="J53" s="9"/>
      <c r="K53" s="9"/>
      <c r="L53" s="9"/>
      <c r="M53" s="9"/>
      <c r="N53" s="13"/>
      <c r="O53" s="14" t="str">
        <f t="shared" si="1"/>
        <v/>
      </c>
      <c r="P53" s="14" t="str">
        <f t="shared" si="2"/>
        <v/>
      </c>
      <c r="Q53" s="14" t="str">
        <f t="shared" si="3"/>
        <v/>
      </c>
      <c r="R53" s="14" t="str">
        <f t="shared" si="4"/>
        <v/>
      </c>
      <c r="S53" s="14" t="str">
        <f t="shared" si="5"/>
        <v/>
      </c>
      <c r="T53" s="14" t="str">
        <f t="shared" si="6"/>
        <v/>
      </c>
      <c r="U53" s="14" t="str">
        <f t="shared" si="7"/>
        <v/>
      </c>
      <c r="V53" s="14" t="str">
        <f t="shared" si="8"/>
        <v/>
      </c>
      <c r="W53" s="14" t="str">
        <f t="shared" si="9"/>
        <v/>
      </c>
      <c r="X53" s="14" t="str">
        <f t="shared" si="10"/>
        <v/>
      </c>
      <c r="Y53" s="14" t="str">
        <f t="shared" si="11"/>
        <v/>
      </c>
      <c r="Z53" s="14" t="str">
        <f t="shared" si="12"/>
        <v/>
      </c>
    </row>
    <row r="54" spans="1:26" x14ac:dyDescent="0.3">
      <c r="A54" s="10" t="s">
        <v>431</v>
      </c>
      <c r="B54" s="9"/>
      <c r="C54" s="11" t="str">
        <f>IFERROR(VLOOKUP(B54,'Plan Cultivos'!$A$5:$X$204,2,FALSE()),"")</f>
        <v/>
      </c>
      <c r="D54" s="11" t="str">
        <f>IFERROR(VLOOKUP(B54,'Plan Cultivos'!$A$5:$X$204,4,FALSE()),"")</f>
        <v/>
      </c>
      <c r="E54" s="9"/>
      <c r="F54" s="9"/>
      <c r="G54" s="12"/>
      <c r="H54" s="12"/>
      <c r="I54" s="11" t="str">
        <f t="shared" si="0"/>
        <v/>
      </c>
      <c r="J54" s="9"/>
      <c r="K54" s="9"/>
      <c r="L54" s="9"/>
      <c r="M54" s="9"/>
      <c r="N54" s="13"/>
      <c r="O54" s="14" t="str">
        <f t="shared" si="1"/>
        <v/>
      </c>
      <c r="P54" s="14" t="str">
        <f t="shared" si="2"/>
        <v/>
      </c>
      <c r="Q54" s="14" t="str">
        <f t="shared" si="3"/>
        <v/>
      </c>
      <c r="R54" s="14" t="str">
        <f t="shared" si="4"/>
        <v/>
      </c>
      <c r="S54" s="14" t="str">
        <f t="shared" si="5"/>
        <v/>
      </c>
      <c r="T54" s="14" t="str">
        <f t="shared" si="6"/>
        <v/>
      </c>
      <c r="U54" s="14" t="str">
        <f t="shared" si="7"/>
        <v/>
      </c>
      <c r="V54" s="14" t="str">
        <f t="shared" si="8"/>
        <v/>
      </c>
      <c r="W54" s="14" t="str">
        <f t="shared" si="9"/>
        <v/>
      </c>
      <c r="X54" s="14" t="str">
        <f t="shared" si="10"/>
        <v/>
      </c>
      <c r="Y54" s="14" t="str">
        <f t="shared" si="11"/>
        <v/>
      </c>
      <c r="Z54" s="14" t="str">
        <f t="shared" si="12"/>
        <v/>
      </c>
    </row>
    <row r="55" spans="1:26" x14ac:dyDescent="0.3">
      <c r="A55" s="10" t="s">
        <v>432</v>
      </c>
      <c r="B55" s="9"/>
      <c r="C55" s="11" t="str">
        <f>IFERROR(VLOOKUP(B55,'Plan Cultivos'!$A$5:$X$204,2,FALSE()),"")</f>
        <v/>
      </c>
      <c r="D55" s="11" t="str">
        <f>IFERROR(VLOOKUP(B55,'Plan Cultivos'!$A$5:$X$204,4,FALSE()),"")</f>
        <v/>
      </c>
      <c r="E55" s="9"/>
      <c r="F55" s="9"/>
      <c r="G55" s="12"/>
      <c r="H55" s="12"/>
      <c r="I55" s="11" t="str">
        <f t="shared" si="0"/>
        <v/>
      </c>
      <c r="J55" s="9"/>
      <c r="K55" s="9"/>
      <c r="L55" s="9"/>
      <c r="M55" s="9"/>
      <c r="N55" s="13"/>
      <c r="O55" s="14" t="str">
        <f t="shared" si="1"/>
        <v/>
      </c>
      <c r="P55" s="14" t="str">
        <f t="shared" si="2"/>
        <v/>
      </c>
      <c r="Q55" s="14" t="str">
        <f t="shared" si="3"/>
        <v/>
      </c>
      <c r="R55" s="14" t="str">
        <f t="shared" si="4"/>
        <v/>
      </c>
      <c r="S55" s="14" t="str">
        <f t="shared" si="5"/>
        <v/>
      </c>
      <c r="T55" s="14" t="str">
        <f t="shared" si="6"/>
        <v/>
      </c>
      <c r="U55" s="14" t="str">
        <f t="shared" si="7"/>
        <v/>
      </c>
      <c r="V55" s="14" t="str">
        <f t="shared" si="8"/>
        <v/>
      </c>
      <c r="W55" s="14" t="str">
        <f t="shared" si="9"/>
        <v/>
      </c>
      <c r="X55" s="14" t="str">
        <f t="shared" si="10"/>
        <v/>
      </c>
      <c r="Y55" s="14" t="str">
        <f t="shared" si="11"/>
        <v/>
      </c>
      <c r="Z55" s="14" t="str">
        <f t="shared" si="12"/>
        <v/>
      </c>
    </row>
    <row r="56" spans="1:26" x14ac:dyDescent="0.3">
      <c r="A56" s="10" t="s">
        <v>433</v>
      </c>
      <c r="B56" s="9"/>
      <c r="C56" s="11" t="str">
        <f>IFERROR(VLOOKUP(B56,'Plan Cultivos'!$A$5:$X$204,2,FALSE()),"")</f>
        <v/>
      </c>
      <c r="D56" s="11" t="str">
        <f>IFERROR(VLOOKUP(B56,'Plan Cultivos'!$A$5:$X$204,4,FALSE()),"")</f>
        <v/>
      </c>
      <c r="E56" s="9"/>
      <c r="F56" s="9"/>
      <c r="G56" s="12"/>
      <c r="H56" s="12"/>
      <c r="I56" s="11" t="str">
        <f t="shared" si="0"/>
        <v/>
      </c>
      <c r="J56" s="9"/>
      <c r="K56" s="9"/>
      <c r="L56" s="9"/>
      <c r="M56" s="9"/>
      <c r="N56" s="13"/>
      <c r="O56" s="14" t="str">
        <f t="shared" si="1"/>
        <v/>
      </c>
      <c r="P56" s="14" t="str">
        <f t="shared" si="2"/>
        <v/>
      </c>
      <c r="Q56" s="14" t="str">
        <f t="shared" si="3"/>
        <v/>
      </c>
      <c r="R56" s="14" t="str">
        <f t="shared" si="4"/>
        <v/>
      </c>
      <c r="S56" s="14" t="str">
        <f t="shared" si="5"/>
        <v/>
      </c>
      <c r="T56" s="14" t="str">
        <f t="shared" si="6"/>
        <v/>
      </c>
      <c r="U56" s="14" t="str">
        <f t="shared" si="7"/>
        <v/>
      </c>
      <c r="V56" s="14" t="str">
        <f t="shared" si="8"/>
        <v/>
      </c>
      <c r="W56" s="14" t="str">
        <f t="shared" si="9"/>
        <v/>
      </c>
      <c r="X56" s="14" t="str">
        <f t="shared" si="10"/>
        <v/>
      </c>
      <c r="Y56" s="14" t="str">
        <f t="shared" si="11"/>
        <v/>
      </c>
      <c r="Z56" s="14" t="str">
        <f t="shared" si="12"/>
        <v/>
      </c>
    </row>
    <row r="57" spans="1:26" x14ac:dyDescent="0.3">
      <c r="A57" s="10" t="s">
        <v>434</v>
      </c>
      <c r="B57" s="9"/>
      <c r="C57" s="11" t="str">
        <f>IFERROR(VLOOKUP(B57,'Plan Cultivos'!$A$5:$X$204,2,FALSE()),"")</f>
        <v/>
      </c>
      <c r="D57" s="11" t="str">
        <f>IFERROR(VLOOKUP(B57,'Plan Cultivos'!$A$5:$X$204,4,FALSE()),"")</f>
        <v/>
      </c>
      <c r="E57" s="9"/>
      <c r="F57" s="9"/>
      <c r="G57" s="12"/>
      <c r="H57" s="12"/>
      <c r="I57" s="11" t="str">
        <f t="shared" si="0"/>
        <v/>
      </c>
      <c r="J57" s="9"/>
      <c r="K57" s="9"/>
      <c r="L57" s="9"/>
      <c r="M57" s="9"/>
      <c r="N57" s="13"/>
      <c r="O57" s="14" t="str">
        <f t="shared" si="1"/>
        <v/>
      </c>
      <c r="P57" s="14" t="str">
        <f t="shared" si="2"/>
        <v/>
      </c>
      <c r="Q57" s="14" t="str">
        <f t="shared" si="3"/>
        <v/>
      </c>
      <c r="R57" s="14" t="str">
        <f t="shared" si="4"/>
        <v/>
      </c>
      <c r="S57" s="14" t="str">
        <f t="shared" si="5"/>
        <v/>
      </c>
      <c r="T57" s="14" t="str">
        <f t="shared" si="6"/>
        <v/>
      </c>
      <c r="U57" s="14" t="str">
        <f t="shared" si="7"/>
        <v/>
      </c>
      <c r="V57" s="14" t="str">
        <f t="shared" si="8"/>
        <v/>
      </c>
      <c r="W57" s="14" t="str">
        <f t="shared" si="9"/>
        <v/>
      </c>
      <c r="X57" s="14" t="str">
        <f t="shared" si="10"/>
        <v/>
      </c>
      <c r="Y57" s="14" t="str">
        <f t="shared" si="11"/>
        <v/>
      </c>
      <c r="Z57" s="14" t="str">
        <f t="shared" si="12"/>
        <v/>
      </c>
    </row>
    <row r="58" spans="1:26" x14ac:dyDescent="0.3">
      <c r="A58" s="10" t="s">
        <v>435</v>
      </c>
      <c r="B58" s="9"/>
      <c r="C58" s="11" t="str">
        <f>IFERROR(VLOOKUP(B58,'Plan Cultivos'!$A$5:$X$204,2,FALSE()),"")</f>
        <v/>
      </c>
      <c r="D58" s="11" t="str">
        <f>IFERROR(VLOOKUP(B58,'Plan Cultivos'!$A$5:$X$204,4,FALSE()),"")</f>
        <v/>
      </c>
      <c r="E58" s="9"/>
      <c r="F58" s="9"/>
      <c r="G58" s="12"/>
      <c r="H58" s="12"/>
      <c r="I58" s="11" t="str">
        <f t="shared" si="0"/>
        <v/>
      </c>
      <c r="J58" s="9"/>
      <c r="K58" s="9"/>
      <c r="L58" s="9"/>
      <c r="M58" s="9"/>
      <c r="N58" s="13"/>
      <c r="O58" s="14" t="str">
        <f t="shared" si="1"/>
        <v/>
      </c>
      <c r="P58" s="14" t="str">
        <f t="shared" si="2"/>
        <v/>
      </c>
      <c r="Q58" s="14" t="str">
        <f t="shared" si="3"/>
        <v/>
      </c>
      <c r="R58" s="14" t="str">
        <f t="shared" si="4"/>
        <v/>
      </c>
      <c r="S58" s="14" t="str">
        <f t="shared" si="5"/>
        <v/>
      </c>
      <c r="T58" s="14" t="str">
        <f t="shared" si="6"/>
        <v/>
      </c>
      <c r="U58" s="14" t="str">
        <f t="shared" si="7"/>
        <v/>
      </c>
      <c r="V58" s="14" t="str">
        <f t="shared" si="8"/>
        <v/>
      </c>
      <c r="W58" s="14" t="str">
        <f t="shared" si="9"/>
        <v/>
      </c>
      <c r="X58" s="14" t="str">
        <f t="shared" si="10"/>
        <v/>
      </c>
      <c r="Y58" s="14" t="str">
        <f t="shared" si="11"/>
        <v/>
      </c>
      <c r="Z58" s="14" t="str">
        <f t="shared" si="12"/>
        <v/>
      </c>
    </row>
    <row r="59" spans="1:26" x14ac:dyDescent="0.3">
      <c r="A59" s="10" t="s">
        <v>436</v>
      </c>
      <c r="B59" s="9"/>
      <c r="C59" s="11" t="str">
        <f>IFERROR(VLOOKUP(B59,'Plan Cultivos'!$A$5:$X$204,2,FALSE()),"")</f>
        <v/>
      </c>
      <c r="D59" s="11" t="str">
        <f>IFERROR(VLOOKUP(B59,'Plan Cultivos'!$A$5:$X$204,4,FALSE()),"")</f>
        <v/>
      </c>
      <c r="E59" s="9"/>
      <c r="F59" s="9"/>
      <c r="G59" s="12"/>
      <c r="H59" s="12"/>
      <c r="I59" s="11" t="str">
        <f t="shared" si="0"/>
        <v/>
      </c>
      <c r="J59" s="9"/>
      <c r="K59" s="9"/>
      <c r="L59" s="9"/>
      <c r="M59" s="9"/>
      <c r="N59" s="13"/>
      <c r="O59" s="14" t="str">
        <f t="shared" si="1"/>
        <v/>
      </c>
      <c r="P59" s="14" t="str">
        <f t="shared" si="2"/>
        <v/>
      </c>
      <c r="Q59" s="14" t="str">
        <f t="shared" si="3"/>
        <v/>
      </c>
      <c r="R59" s="14" t="str">
        <f t="shared" si="4"/>
        <v/>
      </c>
      <c r="S59" s="14" t="str">
        <f t="shared" si="5"/>
        <v/>
      </c>
      <c r="T59" s="14" t="str">
        <f t="shared" si="6"/>
        <v/>
      </c>
      <c r="U59" s="14" t="str">
        <f t="shared" si="7"/>
        <v/>
      </c>
      <c r="V59" s="14" t="str">
        <f t="shared" si="8"/>
        <v/>
      </c>
      <c r="W59" s="14" t="str">
        <f t="shared" si="9"/>
        <v/>
      </c>
      <c r="X59" s="14" t="str">
        <f t="shared" si="10"/>
        <v/>
      </c>
      <c r="Y59" s="14" t="str">
        <f t="shared" si="11"/>
        <v/>
      </c>
      <c r="Z59" s="14" t="str">
        <f t="shared" si="12"/>
        <v/>
      </c>
    </row>
    <row r="60" spans="1:26" x14ac:dyDescent="0.3">
      <c r="A60" s="10" t="s">
        <v>437</v>
      </c>
      <c r="B60" s="9"/>
      <c r="C60" s="11" t="str">
        <f>IFERROR(VLOOKUP(B60,'Plan Cultivos'!$A$5:$X$204,2,FALSE()),"")</f>
        <v/>
      </c>
      <c r="D60" s="11" t="str">
        <f>IFERROR(VLOOKUP(B60,'Plan Cultivos'!$A$5:$X$204,4,FALSE()),"")</f>
        <v/>
      </c>
      <c r="E60" s="9"/>
      <c r="F60" s="9"/>
      <c r="G60" s="12"/>
      <c r="H60" s="12"/>
      <c r="I60" s="11" t="str">
        <f t="shared" si="0"/>
        <v/>
      </c>
      <c r="J60" s="9"/>
      <c r="K60" s="9"/>
      <c r="L60" s="9"/>
      <c r="M60" s="9"/>
      <c r="N60" s="13"/>
      <c r="O60" s="14" t="str">
        <f t="shared" si="1"/>
        <v/>
      </c>
      <c r="P60" s="14" t="str">
        <f t="shared" si="2"/>
        <v/>
      </c>
      <c r="Q60" s="14" t="str">
        <f t="shared" si="3"/>
        <v/>
      </c>
      <c r="R60" s="14" t="str">
        <f t="shared" si="4"/>
        <v/>
      </c>
      <c r="S60" s="14" t="str">
        <f t="shared" si="5"/>
        <v/>
      </c>
      <c r="T60" s="14" t="str">
        <f t="shared" si="6"/>
        <v/>
      </c>
      <c r="U60" s="14" t="str">
        <f t="shared" si="7"/>
        <v/>
      </c>
      <c r="V60" s="14" t="str">
        <f t="shared" si="8"/>
        <v/>
      </c>
      <c r="W60" s="14" t="str">
        <f t="shared" si="9"/>
        <v/>
      </c>
      <c r="X60" s="14" t="str">
        <f t="shared" si="10"/>
        <v/>
      </c>
      <c r="Y60" s="14" t="str">
        <f t="shared" si="11"/>
        <v/>
      </c>
      <c r="Z60" s="14" t="str">
        <f t="shared" si="12"/>
        <v/>
      </c>
    </row>
    <row r="61" spans="1:26" x14ac:dyDescent="0.3">
      <c r="A61" s="10" t="s">
        <v>438</v>
      </c>
      <c r="B61" s="9"/>
      <c r="C61" s="11" t="str">
        <f>IFERROR(VLOOKUP(B61,'Plan Cultivos'!$A$5:$X$204,2,FALSE()),"")</f>
        <v/>
      </c>
      <c r="D61" s="11" t="str">
        <f>IFERROR(VLOOKUP(B61,'Plan Cultivos'!$A$5:$X$204,4,FALSE()),"")</f>
        <v/>
      </c>
      <c r="E61" s="9"/>
      <c r="F61" s="9"/>
      <c r="G61" s="12"/>
      <c r="H61" s="12"/>
      <c r="I61" s="11" t="str">
        <f t="shared" si="0"/>
        <v/>
      </c>
      <c r="J61" s="9"/>
      <c r="K61" s="9"/>
      <c r="L61" s="9"/>
      <c r="M61" s="9"/>
      <c r="N61" s="13"/>
      <c r="O61" s="14" t="str">
        <f t="shared" si="1"/>
        <v/>
      </c>
      <c r="P61" s="14" t="str">
        <f t="shared" si="2"/>
        <v/>
      </c>
      <c r="Q61" s="14" t="str">
        <f t="shared" si="3"/>
        <v/>
      </c>
      <c r="R61" s="14" t="str">
        <f t="shared" si="4"/>
        <v/>
      </c>
      <c r="S61" s="14" t="str">
        <f t="shared" si="5"/>
        <v/>
      </c>
      <c r="T61" s="14" t="str">
        <f t="shared" si="6"/>
        <v/>
      </c>
      <c r="U61" s="14" t="str">
        <f t="shared" si="7"/>
        <v/>
      </c>
      <c r="V61" s="14" t="str">
        <f t="shared" si="8"/>
        <v/>
      </c>
      <c r="W61" s="14" t="str">
        <f t="shared" si="9"/>
        <v/>
      </c>
      <c r="X61" s="14" t="str">
        <f t="shared" si="10"/>
        <v/>
      </c>
      <c r="Y61" s="14" t="str">
        <f t="shared" si="11"/>
        <v/>
      </c>
      <c r="Z61" s="14" t="str">
        <f t="shared" si="12"/>
        <v/>
      </c>
    </row>
    <row r="62" spans="1:26" x14ac:dyDescent="0.3">
      <c r="A62" s="10" t="s">
        <v>439</v>
      </c>
      <c r="B62" s="9"/>
      <c r="C62" s="11" t="str">
        <f>IFERROR(VLOOKUP(B62,'Plan Cultivos'!$A$5:$X$204,2,FALSE()),"")</f>
        <v/>
      </c>
      <c r="D62" s="11" t="str">
        <f>IFERROR(VLOOKUP(B62,'Plan Cultivos'!$A$5:$X$204,4,FALSE()),"")</f>
        <v/>
      </c>
      <c r="E62" s="9"/>
      <c r="F62" s="9"/>
      <c r="G62" s="12"/>
      <c r="H62" s="12"/>
      <c r="I62" s="11" t="str">
        <f t="shared" si="0"/>
        <v/>
      </c>
      <c r="J62" s="9"/>
      <c r="K62" s="9"/>
      <c r="L62" s="9"/>
      <c r="M62" s="9"/>
      <c r="N62" s="13"/>
      <c r="O62" s="14" t="str">
        <f t="shared" si="1"/>
        <v/>
      </c>
      <c r="P62" s="14" t="str">
        <f t="shared" si="2"/>
        <v/>
      </c>
      <c r="Q62" s="14" t="str">
        <f t="shared" si="3"/>
        <v/>
      </c>
      <c r="R62" s="14" t="str">
        <f t="shared" si="4"/>
        <v/>
      </c>
      <c r="S62" s="14" t="str">
        <f t="shared" si="5"/>
        <v/>
      </c>
      <c r="T62" s="14" t="str">
        <f t="shared" si="6"/>
        <v/>
      </c>
      <c r="U62" s="14" t="str">
        <f t="shared" si="7"/>
        <v/>
      </c>
      <c r="V62" s="14" t="str">
        <f t="shared" si="8"/>
        <v/>
      </c>
      <c r="W62" s="14" t="str">
        <f t="shared" si="9"/>
        <v/>
      </c>
      <c r="X62" s="14" t="str">
        <f t="shared" si="10"/>
        <v/>
      </c>
      <c r="Y62" s="14" t="str">
        <f t="shared" si="11"/>
        <v/>
      </c>
      <c r="Z62" s="14" t="str">
        <f t="shared" si="12"/>
        <v/>
      </c>
    </row>
    <row r="63" spans="1:26" x14ac:dyDescent="0.3">
      <c r="A63" s="10" t="s">
        <v>440</v>
      </c>
      <c r="B63" s="9"/>
      <c r="C63" s="11" t="str">
        <f>IFERROR(VLOOKUP(B63,'Plan Cultivos'!$A$5:$X$204,2,FALSE()),"")</f>
        <v/>
      </c>
      <c r="D63" s="11" t="str">
        <f>IFERROR(VLOOKUP(B63,'Plan Cultivos'!$A$5:$X$204,4,FALSE()),"")</f>
        <v/>
      </c>
      <c r="E63" s="9"/>
      <c r="F63" s="9"/>
      <c r="G63" s="12"/>
      <c r="H63" s="12"/>
      <c r="I63" s="11" t="str">
        <f t="shared" si="0"/>
        <v/>
      </c>
      <c r="J63" s="9"/>
      <c r="K63" s="9"/>
      <c r="L63" s="9"/>
      <c r="M63" s="9"/>
      <c r="N63" s="13"/>
      <c r="O63" s="14" t="str">
        <f t="shared" si="1"/>
        <v/>
      </c>
      <c r="P63" s="14" t="str">
        <f t="shared" si="2"/>
        <v/>
      </c>
      <c r="Q63" s="14" t="str">
        <f t="shared" si="3"/>
        <v/>
      </c>
      <c r="R63" s="14" t="str">
        <f t="shared" si="4"/>
        <v/>
      </c>
      <c r="S63" s="14" t="str">
        <f t="shared" si="5"/>
        <v/>
      </c>
      <c r="T63" s="14" t="str">
        <f t="shared" si="6"/>
        <v/>
      </c>
      <c r="U63" s="14" t="str">
        <f t="shared" si="7"/>
        <v/>
      </c>
      <c r="V63" s="14" t="str">
        <f t="shared" si="8"/>
        <v/>
      </c>
      <c r="W63" s="14" t="str">
        <f t="shared" si="9"/>
        <v/>
      </c>
      <c r="X63" s="14" t="str">
        <f t="shared" si="10"/>
        <v/>
      </c>
      <c r="Y63" s="14" t="str">
        <f t="shared" si="11"/>
        <v/>
      </c>
      <c r="Z63" s="14" t="str">
        <f t="shared" si="12"/>
        <v/>
      </c>
    </row>
    <row r="64" spans="1:26" x14ac:dyDescent="0.3">
      <c r="A64" s="10" t="s">
        <v>441</v>
      </c>
      <c r="B64" s="9"/>
      <c r="C64" s="11" t="str">
        <f>IFERROR(VLOOKUP(B64,'Plan Cultivos'!$A$5:$X$204,2,FALSE()),"")</f>
        <v/>
      </c>
      <c r="D64" s="11" t="str">
        <f>IFERROR(VLOOKUP(B64,'Plan Cultivos'!$A$5:$X$204,4,FALSE()),"")</f>
        <v/>
      </c>
      <c r="E64" s="9"/>
      <c r="F64" s="9"/>
      <c r="G64" s="12"/>
      <c r="H64" s="12"/>
      <c r="I64" s="11" t="str">
        <f t="shared" si="0"/>
        <v/>
      </c>
      <c r="J64" s="9"/>
      <c r="K64" s="9"/>
      <c r="L64" s="9"/>
      <c r="M64" s="9"/>
      <c r="N64" s="13"/>
      <c r="O64" s="14" t="str">
        <f t="shared" si="1"/>
        <v/>
      </c>
      <c r="P64" s="14" t="str">
        <f t="shared" si="2"/>
        <v/>
      </c>
      <c r="Q64" s="14" t="str">
        <f t="shared" si="3"/>
        <v/>
      </c>
      <c r="R64" s="14" t="str">
        <f t="shared" si="4"/>
        <v/>
      </c>
      <c r="S64" s="14" t="str">
        <f t="shared" si="5"/>
        <v/>
      </c>
      <c r="T64" s="14" t="str">
        <f t="shared" si="6"/>
        <v/>
      </c>
      <c r="U64" s="14" t="str">
        <f t="shared" si="7"/>
        <v/>
      </c>
      <c r="V64" s="14" t="str">
        <f t="shared" si="8"/>
        <v/>
      </c>
      <c r="W64" s="14" t="str">
        <f t="shared" si="9"/>
        <v/>
      </c>
      <c r="X64" s="14" t="str">
        <f t="shared" si="10"/>
        <v/>
      </c>
      <c r="Y64" s="14" t="str">
        <f t="shared" si="11"/>
        <v/>
      </c>
      <c r="Z64" s="14" t="str">
        <f t="shared" si="12"/>
        <v/>
      </c>
    </row>
    <row r="65" spans="1:26" x14ac:dyDescent="0.3">
      <c r="A65" s="10" t="s">
        <v>442</v>
      </c>
      <c r="B65" s="9"/>
      <c r="C65" s="11" t="str">
        <f>IFERROR(VLOOKUP(B65,'Plan Cultivos'!$A$5:$X$204,2,FALSE()),"")</f>
        <v/>
      </c>
      <c r="D65" s="11" t="str">
        <f>IFERROR(VLOOKUP(B65,'Plan Cultivos'!$A$5:$X$204,4,FALSE()),"")</f>
        <v/>
      </c>
      <c r="E65" s="9"/>
      <c r="F65" s="9"/>
      <c r="G65" s="12"/>
      <c r="H65" s="12"/>
      <c r="I65" s="11" t="str">
        <f t="shared" si="0"/>
        <v/>
      </c>
      <c r="J65" s="9"/>
      <c r="K65" s="9"/>
      <c r="L65" s="9"/>
      <c r="M65" s="9"/>
      <c r="N65" s="13"/>
      <c r="O65" s="14" t="str">
        <f t="shared" si="1"/>
        <v/>
      </c>
      <c r="P65" s="14" t="str">
        <f t="shared" si="2"/>
        <v/>
      </c>
      <c r="Q65" s="14" t="str">
        <f t="shared" si="3"/>
        <v/>
      </c>
      <c r="R65" s="14" t="str">
        <f t="shared" si="4"/>
        <v/>
      </c>
      <c r="S65" s="14" t="str">
        <f t="shared" si="5"/>
        <v/>
      </c>
      <c r="T65" s="14" t="str">
        <f t="shared" si="6"/>
        <v/>
      </c>
      <c r="U65" s="14" t="str">
        <f t="shared" si="7"/>
        <v/>
      </c>
      <c r="V65" s="14" t="str">
        <f t="shared" si="8"/>
        <v/>
      </c>
      <c r="W65" s="14" t="str">
        <f t="shared" si="9"/>
        <v/>
      </c>
      <c r="X65" s="14" t="str">
        <f t="shared" si="10"/>
        <v/>
      </c>
      <c r="Y65" s="14" t="str">
        <f t="shared" si="11"/>
        <v/>
      </c>
      <c r="Z65" s="14" t="str">
        <f t="shared" si="12"/>
        <v/>
      </c>
    </row>
    <row r="66" spans="1:26" x14ac:dyDescent="0.3">
      <c r="A66" s="10" t="s">
        <v>443</v>
      </c>
      <c r="B66" s="9"/>
      <c r="C66" s="11" t="str">
        <f>IFERROR(VLOOKUP(B66,'Plan Cultivos'!$A$5:$X$204,2,FALSE()),"")</f>
        <v/>
      </c>
      <c r="D66" s="11" t="str">
        <f>IFERROR(VLOOKUP(B66,'Plan Cultivos'!$A$5:$X$204,4,FALSE()),"")</f>
        <v/>
      </c>
      <c r="E66" s="9"/>
      <c r="F66" s="9"/>
      <c r="G66" s="12"/>
      <c r="H66" s="12"/>
      <c r="I66" s="11" t="str">
        <f t="shared" si="0"/>
        <v/>
      </c>
      <c r="J66" s="9"/>
      <c r="K66" s="9"/>
      <c r="L66" s="9"/>
      <c r="M66" s="9"/>
      <c r="N66" s="13"/>
      <c r="O66" s="14" t="str">
        <f t="shared" si="1"/>
        <v/>
      </c>
      <c r="P66" s="14" t="str">
        <f t="shared" si="2"/>
        <v/>
      </c>
      <c r="Q66" s="14" t="str">
        <f t="shared" si="3"/>
        <v/>
      </c>
      <c r="R66" s="14" t="str">
        <f t="shared" si="4"/>
        <v/>
      </c>
      <c r="S66" s="14" t="str">
        <f t="shared" si="5"/>
        <v/>
      </c>
      <c r="T66" s="14" t="str">
        <f t="shared" si="6"/>
        <v/>
      </c>
      <c r="U66" s="14" t="str">
        <f t="shared" si="7"/>
        <v/>
      </c>
      <c r="V66" s="14" t="str">
        <f t="shared" si="8"/>
        <v/>
      </c>
      <c r="W66" s="14" t="str">
        <f t="shared" si="9"/>
        <v/>
      </c>
      <c r="X66" s="14" t="str">
        <f t="shared" si="10"/>
        <v/>
      </c>
      <c r="Y66" s="14" t="str">
        <f t="shared" si="11"/>
        <v/>
      </c>
      <c r="Z66" s="14" t="str">
        <f t="shared" si="12"/>
        <v/>
      </c>
    </row>
    <row r="67" spans="1:26" x14ac:dyDescent="0.3">
      <c r="A67" s="10" t="s">
        <v>444</v>
      </c>
      <c r="B67" s="9"/>
      <c r="C67" s="11" t="str">
        <f>IFERROR(VLOOKUP(B67,'Plan Cultivos'!$A$5:$X$204,2,FALSE()),"")</f>
        <v/>
      </c>
      <c r="D67" s="11" t="str">
        <f>IFERROR(VLOOKUP(B67,'Plan Cultivos'!$A$5:$X$204,4,FALSE()),"")</f>
        <v/>
      </c>
      <c r="E67" s="9"/>
      <c r="F67" s="9"/>
      <c r="G67" s="12"/>
      <c r="H67" s="12"/>
      <c r="I67" s="11" t="str">
        <f t="shared" si="0"/>
        <v/>
      </c>
      <c r="J67" s="9"/>
      <c r="K67" s="9"/>
      <c r="L67" s="9"/>
      <c r="M67" s="9"/>
      <c r="N67" s="13"/>
      <c r="O67" s="14" t="str">
        <f t="shared" si="1"/>
        <v/>
      </c>
      <c r="P67" s="14" t="str">
        <f t="shared" si="2"/>
        <v/>
      </c>
      <c r="Q67" s="14" t="str">
        <f t="shared" si="3"/>
        <v/>
      </c>
      <c r="R67" s="14" t="str">
        <f t="shared" si="4"/>
        <v/>
      </c>
      <c r="S67" s="14" t="str">
        <f t="shared" si="5"/>
        <v/>
      </c>
      <c r="T67" s="14" t="str">
        <f t="shared" si="6"/>
        <v/>
      </c>
      <c r="U67" s="14" t="str">
        <f t="shared" si="7"/>
        <v/>
      </c>
      <c r="V67" s="14" t="str">
        <f t="shared" si="8"/>
        <v/>
      </c>
      <c r="W67" s="14" t="str">
        <f t="shared" si="9"/>
        <v/>
      </c>
      <c r="X67" s="14" t="str">
        <f t="shared" si="10"/>
        <v/>
      </c>
      <c r="Y67" s="14" t="str">
        <f t="shared" si="11"/>
        <v/>
      </c>
      <c r="Z67" s="14" t="str">
        <f t="shared" si="12"/>
        <v/>
      </c>
    </row>
    <row r="68" spans="1:26" x14ac:dyDescent="0.3">
      <c r="A68" s="10" t="s">
        <v>445</v>
      </c>
      <c r="B68" s="9"/>
      <c r="C68" s="11" t="str">
        <f>IFERROR(VLOOKUP(B68,'Plan Cultivos'!$A$5:$X$204,2,FALSE()),"")</f>
        <v/>
      </c>
      <c r="D68" s="11" t="str">
        <f>IFERROR(VLOOKUP(B68,'Plan Cultivos'!$A$5:$X$204,4,FALSE()),"")</f>
        <v/>
      </c>
      <c r="E68" s="9"/>
      <c r="F68" s="9"/>
      <c r="G68" s="12"/>
      <c r="H68" s="12"/>
      <c r="I68" s="11" t="str">
        <f t="shared" si="0"/>
        <v/>
      </c>
      <c r="J68" s="9"/>
      <c r="K68" s="9"/>
      <c r="L68" s="9"/>
      <c r="M68" s="9"/>
      <c r="N68" s="13"/>
      <c r="O68" s="14" t="str">
        <f t="shared" si="1"/>
        <v/>
      </c>
      <c r="P68" s="14" t="str">
        <f t="shared" si="2"/>
        <v/>
      </c>
      <c r="Q68" s="14" t="str">
        <f t="shared" si="3"/>
        <v/>
      </c>
      <c r="R68" s="14" t="str">
        <f t="shared" si="4"/>
        <v/>
      </c>
      <c r="S68" s="14" t="str">
        <f t="shared" si="5"/>
        <v/>
      </c>
      <c r="T68" s="14" t="str">
        <f t="shared" si="6"/>
        <v/>
      </c>
      <c r="U68" s="14" t="str">
        <f t="shared" si="7"/>
        <v/>
      </c>
      <c r="V68" s="14" t="str">
        <f t="shared" si="8"/>
        <v/>
      </c>
      <c r="W68" s="14" t="str">
        <f t="shared" si="9"/>
        <v/>
      </c>
      <c r="X68" s="14" t="str">
        <f t="shared" si="10"/>
        <v/>
      </c>
      <c r="Y68" s="14" t="str">
        <f t="shared" si="11"/>
        <v/>
      </c>
      <c r="Z68" s="14" t="str">
        <f t="shared" si="12"/>
        <v/>
      </c>
    </row>
    <row r="69" spans="1:26" x14ac:dyDescent="0.3">
      <c r="A69" s="10" t="s">
        <v>446</v>
      </c>
      <c r="B69" s="9"/>
      <c r="C69" s="11" t="str">
        <f>IFERROR(VLOOKUP(B69,'Plan Cultivos'!$A$5:$X$204,2,FALSE()),"")</f>
        <v/>
      </c>
      <c r="D69" s="11" t="str">
        <f>IFERROR(VLOOKUP(B69,'Plan Cultivos'!$A$5:$X$204,4,FALSE()),"")</f>
        <v/>
      </c>
      <c r="E69" s="9"/>
      <c r="F69" s="9"/>
      <c r="G69" s="12"/>
      <c r="H69" s="12"/>
      <c r="I69" s="11" t="str">
        <f t="shared" ref="I69:I132" si="13">IF(OR(G69="",H69=""),"",H69-G69+1)</f>
        <v/>
      </c>
      <c r="J69" s="9"/>
      <c r="K69" s="9"/>
      <c r="L69" s="9"/>
      <c r="M69" s="9"/>
      <c r="N69" s="13"/>
      <c r="O69" s="14" t="str">
        <f t="shared" ref="O69:O132" si="14">IF(AND($G69&lt;DATE(2026,2,1),$H69&gt;=DATE(2026,1,1)),1,"")</f>
        <v/>
      </c>
      <c r="P69" s="14" t="str">
        <f t="shared" ref="P69:P132" si="15">IF(AND($G69&lt;DATE(2026,3,1),$H69&gt;=DATE(2026,2,1)),1,"")</f>
        <v/>
      </c>
      <c r="Q69" s="14" t="str">
        <f t="shared" ref="Q69:Q132" si="16">IF(AND($G69&lt;DATE(2026,4,1),$H69&gt;=DATE(2026,3,1)),1,"")</f>
        <v/>
      </c>
      <c r="R69" s="14" t="str">
        <f t="shared" ref="R69:R132" si="17">IF(AND($G69&lt;DATE(2026,5,1),$H69&gt;=DATE(2026,4,1)),1,"")</f>
        <v/>
      </c>
      <c r="S69" s="14" t="str">
        <f t="shared" ref="S69:S132" si="18">IF(AND($G69&lt;DATE(2026,6,1),$H69&gt;=DATE(2026,5,1)),1,"")</f>
        <v/>
      </c>
      <c r="T69" s="14" t="str">
        <f t="shared" ref="T69:T132" si="19">IF(AND($G69&lt;DATE(2026,7,1),$H69&gt;=DATE(2026,6,1)),1,"")</f>
        <v/>
      </c>
      <c r="U69" s="14" t="str">
        <f t="shared" ref="U69:U132" si="20">IF(AND($G69&lt;DATE(2026,8,1),$H69&gt;=DATE(2026,7,1)),1,"")</f>
        <v/>
      </c>
      <c r="V69" s="14" t="str">
        <f t="shared" ref="V69:V132" si="21">IF(AND($G69&lt;DATE(2026,9,1),$H69&gt;=DATE(2026,8,1)),1,"")</f>
        <v/>
      </c>
      <c r="W69" s="14" t="str">
        <f t="shared" ref="W69:W132" si="22">IF(AND($G69&lt;DATE(2026,10,1),$H69&gt;=DATE(2026,9,1)),1,"")</f>
        <v/>
      </c>
      <c r="X69" s="14" t="str">
        <f t="shared" ref="X69:X132" si="23">IF(AND($G69&lt;DATE(2026,11,1),$H69&gt;=DATE(2026,10,1)),1,"")</f>
        <v/>
      </c>
      <c r="Y69" s="14" t="str">
        <f t="shared" ref="Y69:Y132" si="24">IF(AND($G69&lt;DATE(2026,12,1),$H69&gt;=DATE(2026,11,1)),1,"")</f>
        <v/>
      </c>
      <c r="Z69" s="14" t="str">
        <f t="shared" ref="Z69:Z132" si="25">IF(AND($G69&lt;DATE(2027,1,1),$H69&gt;=DATE(2026,12,1)),1,"")</f>
        <v/>
      </c>
    </row>
    <row r="70" spans="1:26" x14ac:dyDescent="0.3">
      <c r="A70" s="10" t="s">
        <v>447</v>
      </c>
      <c r="B70" s="9"/>
      <c r="C70" s="11" t="str">
        <f>IFERROR(VLOOKUP(B70,'Plan Cultivos'!$A$5:$X$204,2,FALSE()),"")</f>
        <v/>
      </c>
      <c r="D70" s="11" t="str">
        <f>IFERROR(VLOOKUP(B70,'Plan Cultivos'!$A$5:$X$204,4,FALSE()),"")</f>
        <v/>
      </c>
      <c r="E70" s="9"/>
      <c r="F70" s="9"/>
      <c r="G70" s="12"/>
      <c r="H70" s="12"/>
      <c r="I70" s="11" t="str">
        <f t="shared" si="13"/>
        <v/>
      </c>
      <c r="J70" s="9"/>
      <c r="K70" s="9"/>
      <c r="L70" s="9"/>
      <c r="M70" s="9"/>
      <c r="N70" s="13"/>
      <c r="O70" s="14" t="str">
        <f t="shared" si="14"/>
        <v/>
      </c>
      <c r="P70" s="14" t="str">
        <f t="shared" si="15"/>
        <v/>
      </c>
      <c r="Q70" s="14" t="str">
        <f t="shared" si="16"/>
        <v/>
      </c>
      <c r="R70" s="14" t="str">
        <f t="shared" si="17"/>
        <v/>
      </c>
      <c r="S70" s="14" t="str">
        <f t="shared" si="18"/>
        <v/>
      </c>
      <c r="T70" s="14" t="str">
        <f t="shared" si="19"/>
        <v/>
      </c>
      <c r="U70" s="14" t="str">
        <f t="shared" si="20"/>
        <v/>
      </c>
      <c r="V70" s="14" t="str">
        <f t="shared" si="21"/>
        <v/>
      </c>
      <c r="W70" s="14" t="str">
        <f t="shared" si="22"/>
        <v/>
      </c>
      <c r="X70" s="14" t="str">
        <f t="shared" si="23"/>
        <v/>
      </c>
      <c r="Y70" s="14" t="str">
        <f t="shared" si="24"/>
        <v/>
      </c>
      <c r="Z70" s="14" t="str">
        <f t="shared" si="25"/>
        <v/>
      </c>
    </row>
    <row r="71" spans="1:26" x14ac:dyDescent="0.3">
      <c r="A71" s="10" t="s">
        <v>448</v>
      </c>
      <c r="B71" s="9"/>
      <c r="C71" s="11" t="str">
        <f>IFERROR(VLOOKUP(B71,'Plan Cultivos'!$A$5:$X$204,2,FALSE()),"")</f>
        <v/>
      </c>
      <c r="D71" s="11" t="str">
        <f>IFERROR(VLOOKUP(B71,'Plan Cultivos'!$A$5:$X$204,4,FALSE()),"")</f>
        <v/>
      </c>
      <c r="E71" s="9"/>
      <c r="F71" s="9"/>
      <c r="G71" s="12"/>
      <c r="H71" s="12"/>
      <c r="I71" s="11" t="str">
        <f t="shared" si="13"/>
        <v/>
      </c>
      <c r="J71" s="9"/>
      <c r="K71" s="9"/>
      <c r="L71" s="9"/>
      <c r="M71" s="9"/>
      <c r="N71" s="13"/>
      <c r="O71" s="14" t="str">
        <f t="shared" si="14"/>
        <v/>
      </c>
      <c r="P71" s="14" t="str">
        <f t="shared" si="15"/>
        <v/>
      </c>
      <c r="Q71" s="14" t="str">
        <f t="shared" si="16"/>
        <v/>
      </c>
      <c r="R71" s="14" t="str">
        <f t="shared" si="17"/>
        <v/>
      </c>
      <c r="S71" s="14" t="str">
        <f t="shared" si="18"/>
        <v/>
      </c>
      <c r="T71" s="14" t="str">
        <f t="shared" si="19"/>
        <v/>
      </c>
      <c r="U71" s="14" t="str">
        <f t="shared" si="20"/>
        <v/>
      </c>
      <c r="V71" s="14" t="str">
        <f t="shared" si="21"/>
        <v/>
      </c>
      <c r="W71" s="14" t="str">
        <f t="shared" si="22"/>
        <v/>
      </c>
      <c r="X71" s="14" t="str">
        <f t="shared" si="23"/>
        <v/>
      </c>
      <c r="Y71" s="14" t="str">
        <f t="shared" si="24"/>
        <v/>
      </c>
      <c r="Z71" s="14" t="str">
        <f t="shared" si="25"/>
        <v/>
      </c>
    </row>
    <row r="72" spans="1:26" x14ac:dyDescent="0.3">
      <c r="A72" s="10" t="s">
        <v>449</v>
      </c>
      <c r="B72" s="9"/>
      <c r="C72" s="11" t="str">
        <f>IFERROR(VLOOKUP(B72,'Plan Cultivos'!$A$5:$X$204,2,FALSE()),"")</f>
        <v/>
      </c>
      <c r="D72" s="11" t="str">
        <f>IFERROR(VLOOKUP(B72,'Plan Cultivos'!$A$5:$X$204,4,FALSE()),"")</f>
        <v/>
      </c>
      <c r="E72" s="9"/>
      <c r="F72" s="9"/>
      <c r="G72" s="12"/>
      <c r="H72" s="12"/>
      <c r="I72" s="11" t="str">
        <f t="shared" si="13"/>
        <v/>
      </c>
      <c r="J72" s="9"/>
      <c r="K72" s="9"/>
      <c r="L72" s="9"/>
      <c r="M72" s="9"/>
      <c r="N72" s="13"/>
      <c r="O72" s="14" t="str">
        <f t="shared" si="14"/>
        <v/>
      </c>
      <c r="P72" s="14" t="str">
        <f t="shared" si="15"/>
        <v/>
      </c>
      <c r="Q72" s="14" t="str">
        <f t="shared" si="16"/>
        <v/>
      </c>
      <c r="R72" s="14" t="str">
        <f t="shared" si="17"/>
        <v/>
      </c>
      <c r="S72" s="14" t="str">
        <f t="shared" si="18"/>
        <v/>
      </c>
      <c r="T72" s="14" t="str">
        <f t="shared" si="19"/>
        <v/>
      </c>
      <c r="U72" s="14" t="str">
        <f t="shared" si="20"/>
        <v/>
      </c>
      <c r="V72" s="14" t="str">
        <f t="shared" si="21"/>
        <v/>
      </c>
      <c r="W72" s="14" t="str">
        <f t="shared" si="22"/>
        <v/>
      </c>
      <c r="X72" s="14" t="str">
        <f t="shared" si="23"/>
        <v/>
      </c>
      <c r="Y72" s="14" t="str">
        <f t="shared" si="24"/>
        <v/>
      </c>
      <c r="Z72" s="14" t="str">
        <f t="shared" si="25"/>
        <v/>
      </c>
    </row>
    <row r="73" spans="1:26" x14ac:dyDescent="0.3">
      <c r="A73" s="10" t="s">
        <v>450</v>
      </c>
      <c r="B73" s="9"/>
      <c r="C73" s="11" t="str">
        <f>IFERROR(VLOOKUP(B73,'Plan Cultivos'!$A$5:$X$204,2,FALSE()),"")</f>
        <v/>
      </c>
      <c r="D73" s="11" t="str">
        <f>IFERROR(VLOOKUP(B73,'Plan Cultivos'!$A$5:$X$204,4,FALSE()),"")</f>
        <v/>
      </c>
      <c r="E73" s="9"/>
      <c r="F73" s="9"/>
      <c r="G73" s="12"/>
      <c r="H73" s="12"/>
      <c r="I73" s="11" t="str">
        <f t="shared" si="13"/>
        <v/>
      </c>
      <c r="J73" s="9"/>
      <c r="K73" s="9"/>
      <c r="L73" s="9"/>
      <c r="M73" s="9"/>
      <c r="N73" s="13"/>
      <c r="O73" s="14" t="str">
        <f t="shared" si="14"/>
        <v/>
      </c>
      <c r="P73" s="14" t="str">
        <f t="shared" si="15"/>
        <v/>
      </c>
      <c r="Q73" s="14" t="str">
        <f t="shared" si="16"/>
        <v/>
      </c>
      <c r="R73" s="14" t="str">
        <f t="shared" si="17"/>
        <v/>
      </c>
      <c r="S73" s="14" t="str">
        <f t="shared" si="18"/>
        <v/>
      </c>
      <c r="T73" s="14" t="str">
        <f t="shared" si="19"/>
        <v/>
      </c>
      <c r="U73" s="14" t="str">
        <f t="shared" si="20"/>
        <v/>
      </c>
      <c r="V73" s="14" t="str">
        <f t="shared" si="21"/>
        <v/>
      </c>
      <c r="W73" s="14" t="str">
        <f t="shared" si="22"/>
        <v/>
      </c>
      <c r="X73" s="14" t="str">
        <f t="shared" si="23"/>
        <v/>
      </c>
      <c r="Y73" s="14" t="str">
        <f t="shared" si="24"/>
        <v/>
      </c>
      <c r="Z73" s="14" t="str">
        <f t="shared" si="25"/>
        <v/>
      </c>
    </row>
    <row r="74" spans="1:26" x14ac:dyDescent="0.3">
      <c r="A74" s="10" t="s">
        <v>451</v>
      </c>
      <c r="B74" s="9"/>
      <c r="C74" s="11" t="str">
        <f>IFERROR(VLOOKUP(B74,'Plan Cultivos'!$A$5:$X$204,2,FALSE()),"")</f>
        <v/>
      </c>
      <c r="D74" s="11" t="str">
        <f>IFERROR(VLOOKUP(B74,'Plan Cultivos'!$A$5:$X$204,4,FALSE()),"")</f>
        <v/>
      </c>
      <c r="E74" s="9"/>
      <c r="F74" s="9"/>
      <c r="G74" s="12"/>
      <c r="H74" s="12"/>
      <c r="I74" s="11" t="str">
        <f t="shared" si="13"/>
        <v/>
      </c>
      <c r="J74" s="9"/>
      <c r="K74" s="9"/>
      <c r="L74" s="9"/>
      <c r="M74" s="9"/>
      <c r="N74" s="13"/>
      <c r="O74" s="14" t="str">
        <f t="shared" si="14"/>
        <v/>
      </c>
      <c r="P74" s="14" t="str">
        <f t="shared" si="15"/>
        <v/>
      </c>
      <c r="Q74" s="14" t="str">
        <f t="shared" si="16"/>
        <v/>
      </c>
      <c r="R74" s="14" t="str">
        <f t="shared" si="17"/>
        <v/>
      </c>
      <c r="S74" s="14" t="str">
        <f t="shared" si="18"/>
        <v/>
      </c>
      <c r="T74" s="14" t="str">
        <f t="shared" si="19"/>
        <v/>
      </c>
      <c r="U74" s="14" t="str">
        <f t="shared" si="20"/>
        <v/>
      </c>
      <c r="V74" s="14" t="str">
        <f t="shared" si="21"/>
        <v/>
      </c>
      <c r="W74" s="14" t="str">
        <f t="shared" si="22"/>
        <v/>
      </c>
      <c r="X74" s="14" t="str">
        <f t="shared" si="23"/>
        <v/>
      </c>
      <c r="Y74" s="14" t="str">
        <f t="shared" si="24"/>
        <v/>
      </c>
      <c r="Z74" s="14" t="str">
        <f t="shared" si="25"/>
        <v/>
      </c>
    </row>
    <row r="75" spans="1:26" x14ac:dyDescent="0.3">
      <c r="A75" s="10" t="s">
        <v>452</v>
      </c>
      <c r="B75" s="9"/>
      <c r="C75" s="11" t="str">
        <f>IFERROR(VLOOKUP(B75,'Plan Cultivos'!$A$5:$X$204,2,FALSE()),"")</f>
        <v/>
      </c>
      <c r="D75" s="11" t="str">
        <f>IFERROR(VLOOKUP(B75,'Plan Cultivos'!$A$5:$X$204,4,FALSE()),"")</f>
        <v/>
      </c>
      <c r="E75" s="9"/>
      <c r="F75" s="9"/>
      <c r="G75" s="12"/>
      <c r="H75" s="12"/>
      <c r="I75" s="11" t="str">
        <f t="shared" si="13"/>
        <v/>
      </c>
      <c r="J75" s="9"/>
      <c r="K75" s="9"/>
      <c r="L75" s="9"/>
      <c r="M75" s="9"/>
      <c r="N75" s="13"/>
      <c r="O75" s="14" t="str">
        <f t="shared" si="14"/>
        <v/>
      </c>
      <c r="P75" s="14" t="str">
        <f t="shared" si="15"/>
        <v/>
      </c>
      <c r="Q75" s="14" t="str">
        <f t="shared" si="16"/>
        <v/>
      </c>
      <c r="R75" s="14" t="str">
        <f t="shared" si="17"/>
        <v/>
      </c>
      <c r="S75" s="14" t="str">
        <f t="shared" si="18"/>
        <v/>
      </c>
      <c r="T75" s="14" t="str">
        <f t="shared" si="19"/>
        <v/>
      </c>
      <c r="U75" s="14" t="str">
        <f t="shared" si="20"/>
        <v/>
      </c>
      <c r="V75" s="14" t="str">
        <f t="shared" si="21"/>
        <v/>
      </c>
      <c r="W75" s="14" t="str">
        <f t="shared" si="22"/>
        <v/>
      </c>
      <c r="X75" s="14" t="str">
        <f t="shared" si="23"/>
        <v/>
      </c>
      <c r="Y75" s="14" t="str">
        <f t="shared" si="24"/>
        <v/>
      </c>
      <c r="Z75" s="14" t="str">
        <f t="shared" si="25"/>
        <v/>
      </c>
    </row>
    <row r="76" spans="1:26" x14ac:dyDescent="0.3">
      <c r="A76" s="10" t="s">
        <v>453</v>
      </c>
      <c r="B76" s="9"/>
      <c r="C76" s="11" t="str">
        <f>IFERROR(VLOOKUP(B76,'Plan Cultivos'!$A$5:$X$204,2,FALSE()),"")</f>
        <v/>
      </c>
      <c r="D76" s="11" t="str">
        <f>IFERROR(VLOOKUP(B76,'Plan Cultivos'!$A$5:$X$204,4,FALSE()),"")</f>
        <v/>
      </c>
      <c r="E76" s="9"/>
      <c r="F76" s="9"/>
      <c r="G76" s="12"/>
      <c r="H76" s="12"/>
      <c r="I76" s="11" t="str">
        <f t="shared" si="13"/>
        <v/>
      </c>
      <c r="J76" s="9"/>
      <c r="K76" s="9"/>
      <c r="L76" s="9"/>
      <c r="M76" s="9"/>
      <c r="N76" s="13"/>
      <c r="O76" s="14" t="str">
        <f t="shared" si="14"/>
        <v/>
      </c>
      <c r="P76" s="14" t="str">
        <f t="shared" si="15"/>
        <v/>
      </c>
      <c r="Q76" s="14" t="str">
        <f t="shared" si="16"/>
        <v/>
      </c>
      <c r="R76" s="14" t="str">
        <f t="shared" si="17"/>
        <v/>
      </c>
      <c r="S76" s="14" t="str">
        <f t="shared" si="18"/>
        <v/>
      </c>
      <c r="T76" s="14" t="str">
        <f t="shared" si="19"/>
        <v/>
      </c>
      <c r="U76" s="14" t="str">
        <f t="shared" si="20"/>
        <v/>
      </c>
      <c r="V76" s="14" t="str">
        <f t="shared" si="21"/>
        <v/>
      </c>
      <c r="W76" s="14" t="str">
        <f t="shared" si="22"/>
        <v/>
      </c>
      <c r="X76" s="14" t="str">
        <f t="shared" si="23"/>
        <v/>
      </c>
      <c r="Y76" s="14" t="str">
        <f t="shared" si="24"/>
        <v/>
      </c>
      <c r="Z76" s="14" t="str">
        <f t="shared" si="25"/>
        <v/>
      </c>
    </row>
    <row r="77" spans="1:26" x14ac:dyDescent="0.3">
      <c r="A77" s="10" t="s">
        <v>454</v>
      </c>
      <c r="B77" s="9"/>
      <c r="C77" s="11" t="str">
        <f>IFERROR(VLOOKUP(B77,'Plan Cultivos'!$A$5:$X$204,2,FALSE()),"")</f>
        <v/>
      </c>
      <c r="D77" s="11" t="str">
        <f>IFERROR(VLOOKUP(B77,'Plan Cultivos'!$A$5:$X$204,4,FALSE()),"")</f>
        <v/>
      </c>
      <c r="E77" s="9"/>
      <c r="F77" s="9"/>
      <c r="G77" s="12"/>
      <c r="H77" s="12"/>
      <c r="I77" s="11" t="str">
        <f t="shared" si="13"/>
        <v/>
      </c>
      <c r="J77" s="9"/>
      <c r="K77" s="9"/>
      <c r="L77" s="9"/>
      <c r="M77" s="9"/>
      <c r="N77" s="13"/>
      <c r="O77" s="14" t="str">
        <f t="shared" si="14"/>
        <v/>
      </c>
      <c r="P77" s="14" t="str">
        <f t="shared" si="15"/>
        <v/>
      </c>
      <c r="Q77" s="14" t="str">
        <f t="shared" si="16"/>
        <v/>
      </c>
      <c r="R77" s="14" t="str">
        <f t="shared" si="17"/>
        <v/>
      </c>
      <c r="S77" s="14" t="str">
        <f t="shared" si="18"/>
        <v/>
      </c>
      <c r="T77" s="14" t="str">
        <f t="shared" si="19"/>
        <v/>
      </c>
      <c r="U77" s="14" t="str">
        <f t="shared" si="20"/>
        <v/>
      </c>
      <c r="V77" s="14" t="str">
        <f t="shared" si="21"/>
        <v/>
      </c>
      <c r="W77" s="14" t="str">
        <f t="shared" si="22"/>
        <v/>
      </c>
      <c r="X77" s="14" t="str">
        <f t="shared" si="23"/>
        <v/>
      </c>
      <c r="Y77" s="14" t="str">
        <f t="shared" si="24"/>
        <v/>
      </c>
      <c r="Z77" s="14" t="str">
        <f t="shared" si="25"/>
        <v/>
      </c>
    </row>
    <row r="78" spans="1:26" x14ac:dyDescent="0.3">
      <c r="A78" s="10" t="s">
        <v>455</v>
      </c>
      <c r="B78" s="9"/>
      <c r="C78" s="11" t="str">
        <f>IFERROR(VLOOKUP(B78,'Plan Cultivos'!$A$5:$X$204,2,FALSE()),"")</f>
        <v/>
      </c>
      <c r="D78" s="11" t="str">
        <f>IFERROR(VLOOKUP(B78,'Plan Cultivos'!$A$5:$X$204,4,FALSE()),"")</f>
        <v/>
      </c>
      <c r="E78" s="9"/>
      <c r="F78" s="9"/>
      <c r="G78" s="12"/>
      <c r="H78" s="12"/>
      <c r="I78" s="11" t="str">
        <f t="shared" si="13"/>
        <v/>
      </c>
      <c r="J78" s="9"/>
      <c r="K78" s="9"/>
      <c r="L78" s="9"/>
      <c r="M78" s="9"/>
      <c r="N78" s="13"/>
      <c r="O78" s="14" t="str">
        <f t="shared" si="14"/>
        <v/>
      </c>
      <c r="P78" s="14" t="str">
        <f t="shared" si="15"/>
        <v/>
      </c>
      <c r="Q78" s="14" t="str">
        <f t="shared" si="16"/>
        <v/>
      </c>
      <c r="R78" s="14" t="str">
        <f t="shared" si="17"/>
        <v/>
      </c>
      <c r="S78" s="14" t="str">
        <f t="shared" si="18"/>
        <v/>
      </c>
      <c r="T78" s="14" t="str">
        <f t="shared" si="19"/>
        <v/>
      </c>
      <c r="U78" s="14" t="str">
        <f t="shared" si="20"/>
        <v/>
      </c>
      <c r="V78" s="14" t="str">
        <f t="shared" si="21"/>
        <v/>
      </c>
      <c r="W78" s="14" t="str">
        <f t="shared" si="22"/>
        <v/>
      </c>
      <c r="X78" s="14" t="str">
        <f t="shared" si="23"/>
        <v/>
      </c>
      <c r="Y78" s="14" t="str">
        <f t="shared" si="24"/>
        <v/>
      </c>
      <c r="Z78" s="14" t="str">
        <f t="shared" si="25"/>
        <v/>
      </c>
    </row>
    <row r="79" spans="1:26" x14ac:dyDescent="0.3">
      <c r="A79" s="10" t="s">
        <v>456</v>
      </c>
      <c r="B79" s="9"/>
      <c r="C79" s="11" t="str">
        <f>IFERROR(VLOOKUP(B79,'Plan Cultivos'!$A$5:$X$204,2,FALSE()),"")</f>
        <v/>
      </c>
      <c r="D79" s="11" t="str">
        <f>IFERROR(VLOOKUP(B79,'Plan Cultivos'!$A$5:$X$204,4,FALSE()),"")</f>
        <v/>
      </c>
      <c r="E79" s="9"/>
      <c r="F79" s="9"/>
      <c r="G79" s="12"/>
      <c r="H79" s="12"/>
      <c r="I79" s="11" t="str">
        <f t="shared" si="13"/>
        <v/>
      </c>
      <c r="J79" s="9"/>
      <c r="K79" s="9"/>
      <c r="L79" s="9"/>
      <c r="M79" s="9"/>
      <c r="N79" s="13"/>
      <c r="O79" s="14" t="str">
        <f t="shared" si="14"/>
        <v/>
      </c>
      <c r="P79" s="14" t="str">
        <f t="shared" si="15"/>
        <v/>
      </c>
      <c r="Q79" s="14" t="str">
        <f t="shared" si="16"/>
        <v/>
      </c>
      <c r="R79" s="14" t="str">
        <f t="shared" si="17"/>
        <v/>
      </c>
      <c r="S79" s="14" t="str">
        <f t="shared" si="18"/>
        <v/>
      </c>
      <c r="T79" s="14" t="str">
        <f t="shared" si="19"/>
        <v/>
      </c>
      <c r="U79" s="14" t="str">
        <f t="shared" si="20"/>
        <v/>
      </c>
      <c r="V79" s="14" t="str">
        <f t="shared" si="21"/>
        <v/>
      </c>
      <c r="W79" s="14" t="str">
        <f t="shared" si="22"/>
        <v/>
      </c>
      <c r="X79" s="14" t="str">
        <f t="shared" si="23"/>
        <v/>
      </c>
      <c r="Y79" s="14" t="str">
        <f t="shared" si="24"/>
        <v/>
      </c>
      <c r="Z79" s="14" t="str">
        <f t="shared" si="25"/>
        <v/>
      </c>
    </row>
    <row r="80" spans="1:26" x14ac:dyDescent="0.3">
      <c r="A80" s="10" t="s">
        <v>457</v>
      </c>
      <c r="B80" s="9"/>
      <c r="C80" s="11" t="str">
        <f>IFERROR(VLOOKUP(B80,'Plan Cultivos'!$A$5:$X$204,2,FALSE()),"")</f>
        <v/>
      </c>
      <c r="D80" s="11" t="str">
        <f>IFERROR(VLOOKUP(B80,'Plan Cultivos'!$A$5:$X$204,4,FALSE()),"")</f>
        <v/>
      </c>
      <c r="E80" s="9"/>
      <c r="F80" s="9"/>
      <c r="G80" s="12"/>
      <c r="H80" s="12"/>
      <c r="I80" s="11" t="str">
        <f t="shared" si="13"/>
        <v/>
      </c>
      <c r="J80" s="9"/>
      <c r="K80" s="9"/>
      <c r="L80" s="9"/>
      <c r="M80" s="9"/>
      <c r="N80" s="13"/>
      <c r="O80" s="14" t="str">
        <f t="shared" si="14"/>
        <v/>
      </c>
      <c r="P80" s="14" t="str">
        <f t="shared" si="15"/>
        <v/>
      </c>
      <c r="Q80" s="14" t="str">
        <f t="shared" si="16"/>
        <v/>
      </c>
      <c r="R80" s="14" t="str">
        <f t="shared" si="17"/>
        <v/>
      </c>
      <c r="S80" s="14" t="str">
        <f t="shared" si="18"/>
        <v/>
      </c>
      <c r="T80" s="14" t="str">
        <f t="shared" si="19"/>
        <v/>
      </c>
      <c r="U80" s="14" t="str">
        <f t="shared" si="20"/>
        <v/>
      </c>
      <c r="V80" s="14" t="str">
        <f t="shared" si="21"/>
        <v/>
      </c>
      <c r="W80" s="14" t="str">
        <f t="shared" si="22"/>
        <v/>
      </c>
      <c r="X80" s="14" t="str">
        <f t="shared" si="23"/>
        <v/>
      </c>
      <c r="Y80" s="14" t="str">
        <f t="shared" si="24"/>
        <v/>
      </c>
      <c r="Z80" s="14" t="str">
        <f t="shared" si="25"/>
        <v/>
      </c>
    </row>
    <row r="81" spans="1:26" x14ac:dyDescent="0.3">
      <c r="A81" s="10" t="s">
        <v>458</v>
      </c>
      <c r="B81" s="9"/>
      <c r="C81" s="11" t="str">
        <f>IFERROR(VLOOKUP(B81,'Plan Cultivos'!$A$5:$X$204,2,FALSE()),"")</f>
        <v/>
      </c>
      <c r="D81" s="11" t="str">
        <f>IFERROR(VLOOKUP(B81,'Plan Cultivos'!$A$5:$X$204,4,FALSE()),"")</f>
        <v/>
      </c>
      <c r="E81" s="9"/>
      <c r="F81" s="9"/>
      <c r="G81" s="12"/>
      <c r="H81" s="12"/>
      <c r="I81" s="11" t="str">
        <f t="shared" si="13"/>
        <v/>
      </c>
      <c r="J81" s="9"/>
      <c r="K81" s="9"/>
      <c r="L81" s="9"/>
      <c r="M81" s="9"/>
      <c r="N81" s="13"/>
      <c r="O81" s="14" t="str">
        <f t="shared" si="14"/>
        <v/>
      </c>
      <c r="P81" s="14" t="str">
        <f t="shared" si="15"/>
        <v/>
      </c>
      <c r="Q81" s="14" t="str">
        <f t="shared" si="16"/>
        <v/>
      </c>
      <c r="R81" s="14" t="str">
        <f t="shared" si="17"/>
        <v/>
      </c>
      <c r="S81" s="14" t="str">
        <f t="shared" si="18"/>
        <v/>
      </c>
      <c r="T81" s="14" t="str">
        <f t="shared" si="19"/>
        <v/>
      </c>
      <c r="U81" s="14" t="str">
        <f t="shared" si="20"/>
        <v/>
      </c>
      <c r="V81" s="14" t="str">
        <f t="shared" si="21"/>
        <v/>
      </c>
      <c r="W81" s="14" t="str">
        <f t="shared" si="22"/>
        <v/>
      </c>
      <c r="X81" s="14" t="str">
        <f t="shared" si="23"/>
        <v/>
      </c>
      <c r="Y81" s="14" t="str">
        <f t="shared" si="24"/>
        <v/>
      </c>
      <c r="Z81" s="14" t="str">
        <f t="shared" si="25"/>
        <v/>
      </c>
    </row>
    <row r="82" spans="1:26" x14ac:dyDescent="0.3">
      <c r="A82" s="10" t="s">
        <v>459</v>
      </c>
      <c r="B82" s="9"/>
      <c r="C82" s="11" t="str">
        <f>IFERROR(VLOOKUP(B82,'Plan Cultivos'!$A$5:$X$204,2,FALSE()),"")</f>
        <v/>
      </c>
      <c r="D82" s="11" t="str">
        <f>IFERROR(VLOOKUP(B82,'Plan Cultivos'!$A$5:$X$204,4,FALSE()),"")</f>
        <v/>
      </c>
      <c r="E82" s="9"/>
      <c r="F82" s="9"/>
      <c r="G82" s="12"/>
      <c r="H82" s="12"/>
      <c r="I82" s="11" t="str">
        <f t="shared" si="13"/>
        <v/>
      </c>
      <c r="J82" s="9"/>
      <c r="K82" s="9"/>
      <c r="L82" s="9"/>
      <c r="M82" s="9"/>
      <c r="N82" s="13"/>
      <c r="O82" s="14" t="str">
        <f t="shared" si="14"/>
        <v/>
      </c>
      <c r="P82" s="14" t="str">
        <f t="shared" si="15"/>
        <v/>
      </c>
      <c r="Q82" s="14" t="str">
        <f t="shared" si="16"/>
        <v/>
      </c>
      <c r="R82" s="14" t="str">
        <f t="shared" si="17"/>
        <v/>
      </c>
      <c r="S82" s="14" t="str">
        <f t="shared" si="18"/>
        <v/>
      </c>
      <c r="T82" s="14" t="str">
        <f t="shared" si="19"/>
        <v/>
      </c>
      <c r="U82" s="14" t="str">
        <f t="shared" si="20"/>
        <v/>
      </c>
      <c r="V82" s="14" t="str">
        <f t="shared" si="21"/>
        <v/>
      </c>
      <c r="W82" s="14" t="str">
        <f t="shared" si="22"/>
        <v/>
      </c>
      <c r="X82" s="14" t="str">
        <f t="shared" si="23"/>
        <v/>
      </c>
      <c r="Y82" s="14" t="str">
        <f t="shared" si="24"/>
        <v/>
      </c>
      <c r="Z82" s="14" t="str">
        <f t="shared" si="25"/>
        <v/>
      </c>
    </row>
    <row r="83" spans="1:26" x14ac:dyDescent="0.3">
      <c r="A83" s="10" t="s">
        <v>460</v>
      </c>
      <c r="B83" s="9"/>
      <c r="C83" s="11" t="str">
        <f>IFERROR(VLOOKUP(B83,'Plan Cultivos'!$A$5:$X$204,2,FALSE()),"")</f>
        <v/>
      </c>
      <c r="D83" s="11" t="str">
        <f>IFERROR(VLOOKUP(B83,'Plan Cultivos'!$A$5:$X$204,4,FALSE()),"")</f>
        <v/>
      </c>
      <c r="E83" s="9"/>
      <c r="F83" s="9"/>
      <c r="G83" s="12"/>
      <c r="H83" s="12"/>
      <c r="I83" s="11" t="str">
        <f t="shared" si="13"/>
        <v/>
      </c>
      <c r="J83" s="9"/>
      <c r="K83" s="9"/>
      <c r="L83" s="9"/>
      <c r="M83" s="9"/>
      <c r="N83" s="13"/>
      <c r="O83" s="14" t="str">
        <f t="shared" si="14"/>
        <v/>
      </c>
      <c r="P83" s="14" t="str">
        <f t="shared" si="15"/>
        <v/>
      </c>
      <c r="Q83" s="14" t="str">
        <f t="shared" si="16"/>
        <v/>
      </c>
      <c r="R83" s="14" t="str">
        <f t="shared" si="17"/>
        <v/>
      </c>
      <c r="S83" s="14" t="str">
        <f t="shared" si="18"/>
        <v/>
      </c>
      <c r="T83" s="14" t="str">
        <f t="shared" si="19"/>
        <v/>
      </c>
      <c r="U83" s="14" t="str">
        <f t="shared" si="20"/>
        <v/>
      </c>
      <c r="V83" s="14" t="str">
        <f t="shared" si="21"/>
        <v/>
      </c>
      <c r="W83" s="14" t="str">
        <f t="shared" si="22"/>
        <v/>
      </c>
      <c r="X83" s="14" t="str">
        <f t="shared" si="23"/>
        <v/>
      </c>
      <c r="Y83" s="14" t="str">
        <f t="shared" si="24"/>
        <v/>
      </c>
      <c r="Z83" s="14" t="str">
        <f t="shared" si="25"/>
        <v/>
      </c>
    </row>
    <row r="84" spans="1:26" x14ac:dyDescent="0.3">
      <c r="A84" s="10" t="s">
        <v>461</v>
      </c>
      <c r="B84" s="9"/>
      <c r="C84" s="11" t="str">
        <f>IFERROR(VLOOKUP(B84,'Plan Cultivos'!$A$5:$X$204,2,FALSE()),"")</f>
        <v/>
      </c>
      <c r="D84" s="11" t="str">
        <f>IFERROR(VLOOKUP(B84,'Plan Cultivos'!$A$5:$X$204,4,FALSE()),"")</f>
        <v/>
      </c>
      <c r="E84" s="9"/>
      <c r="F84" s="9"/>
      <c r="G84" s="12"/>
      <c r="H84" s="12"/>
      <c r="I84" s="11" t="str">
        <f t="shared" si="13"/>
        <v/>
      </c>
      <c r="J84" s="9"/>
      <c r="K84" s="9"/>
      <c r="L84" s="9"/>
      <c r="M84" s="9"/>
      <c r="N84" s="13"/>
      <c r="O84" s="14" t="str">
        <f t="shared" si="14"/>
        <v/>
      </c>
      <c r="P84" s="14" t="str">
        <f t="shared" si="15"/>
        <v/>
      </c>
      <c r="Q84" s="14" t="str">
        <f t="shared" si="16"/>
        <v/>
      </c>
      <c r="R84" s="14" t="str">
        <f t="shared" si="17"/>
        <v/>
      </c>
      <c r="S84" s="14" t="str">
        <f t="shared" si="18"/>
        <v/>
      </c>
      <c r="T84" s="14" t="str">
        <f t="shared" si="19"/>
        <v/>
      </c>
      <c r="U84" s="14" t="str">
        <f t="shared" si="20"/>
        <v/>
      </c>
      <c r="V84" s="14" t="str">
        <f t="shared" si="21"/>
        <v/>
      </c>
      <c r="W84" s="14" t="str">
        <f t="shared" si="22"/>
        <v/>
      </c>
      <c r="X84" s="14" t="str">
        <f t="shared" si="23"/>
        <v/>
      </c>
      <c r="Y84" s="14" t="str">
        <f t="shared" si="24"/>
        <v/>
      </c>
      <c r="Z84" s="14" t="str">
        <f t="shared" si="25"/>
        <v/>
      </c>
    </row>
    <row r="85" spans="1:26" x14ac:dyDescent="0.3">
      <c r="A85" s="10" t="s">
        <v>462</v>
      </c>
      <c r="B85" s="9"/>
      <c r="C85" s="11" t="str">
        <f>IFERROR(VLOOKUP(B85,'Plan Cultivos'!$A$5:$X$204,2,FALSE()),"")</f>
        <v/>
      </c>
      <c r="D85" s="11" t="str">
        <f>IFERROR(VLOOKUP(B85,'Plan Cultivos'!$A$5:$X$204,4,FALSE()),"")</f>
        <v/>
      </c>
      <c r="E85" s="9"/>
      <c r="F85" s="9"/>
      <c r="G85" s="12"/>
      <c r="H85" s="12"/>
      <c r="I85" s="11" t="str">
        <f t="shared" si="13"/>
        <v/>
      </c>
      <c r="J85" s="9"/>
      <c r="K85" s="9"/>
      <c r="L85" s="9"/>
      <c r="M85" s="9"/>
      <c r="N85" s="13"/>
      <c r="O85" s="14" t="str">
        <f t="shared" si="14"/>
        <v/>
      </c>
      <c r="P85" s="14" t="str">
        <f t="shared" si="15"/>
        <v/>
      </c>
      <c r="Q85" s="14" t="str">
        <f t="shared" si="16"/>
        <v/>
      </c>
      <c r="R85" s="14" t="str">
        <f t="shared" si="17"/>
        <v/>
      </c>
      <c r="S85" s="14" t="str">
        <f t="shared" si="18"/>
        <v/>
      </c>
      <c r="T85" s="14" t="str">
        <f t="shared" si="19"/>
        <v/>
      </c>
      <c r="U85" s="14" t="str">
        <f t="shared" si="20"/>
        <v/>
      </c>
      <c r="V85" s="14" t="str">
        <f t="shared" si="21"/>
        <v/>
      </c>
      <c r="W85" s="14" t="str">
        <f t="shared" si="22"/>
        <v/>
      </c>
      <c r="X85" s="14" t="str">
        <f t="shared" si="23"/>
        <v/>
      </c>
      <c r="Y85" s="14" t="str">
        <f t="shared" si="24"/>
        <v/>
      </c>
      <c r="Z85" s="14" t="str">
        <f t="shared" si="25"/>
        <v/>
      </c>
    </row>
    <row r="86" spans="1:26" x14ac:dyDescent="0.3">
      <c r="A86" s="10" t="s">
        <v>463</v>
      </c>
      <c r="B86" s="9"/>
      <c r="C86" s="11" t="str">
        <f>IFERROR(VLOOKUP(B86,'Plan Cultivos'!$A$5:$X$204,2,FALSE()),"")</f>
        <v/>
      </c>
      <c r="D86" s="11" t="str">
        <f>IFERROR(VLOOKUP(B86,'Plan Cultivos'!$A$5:$X$204,4,FALSE()),"")</f>
        <v/>
      </c>
      <c r="E86" s="9"/>
      <c r="F86" s="9"/>
      <c r="G86" s="12"/>
      <c r="H86" s="12"/>
      <c r="I86" s="11" t="str">
        <f t="shared" si="13"/>
        <v/>
      </c>
      <c r="J86" s="9"/>
      <c r="K86" s="9"/>
      <c r="L86" s="9"/>
      <c r="M86" s="9"/>
      <c r="N86" s="13"/>
      <c r="O86" s="14" t="str">
        <f t="shared" si="14"/>
        <v/>
      </c>
      <c r="P86" s="14" t="str">
        <f t="shared" si="15"/>
        <v/>
      </c>
      <c r="Q86" s="14" t="str">
        <f t="shared" si="16"/>
        <v/>
      </c>
      <c r="R86" s="14" t="str">
        <f t="shared" si="17"/>
        <v/>
      </c>
      <c r="S86" s="14" t="str">
        <f t="shared" si="18"/>
        <v/>
      </c>
      <c r="T86" s="14" t="str">
        <f t="shared" si="19"/>
        <v/>
      </c>
      <c r="U86" s="14" t="str">
        <f t="shared" si="20"/>
        <v/>
      </c>
      <c r="V86" s="14" t="str">
        <f t="shared" si="21"/>
        <v/>
      </c>
      <c r="W86" s="14" t="str">
        <f t="shared" si="22"/>
        <v/>
      </c>
      <c r="X86" s="14" t="str">
        <f t="shared" si="23"/>
        <v/>
      </c>
      <c r="Y86" s="14" t="str">
        <f t="shared" si="24"/>
        <v/>
      </c>
      <c r="Z86" s="14" t="str">
        <f t="shared" si="25"/>
        <v/>
      </c>
    </row>
    <row r="87" spans="1:26" x14ac:dyDescent="0.3">
      <c r="A87" s="10" t="s">
        <v>464</v>
      </c>
      <c r="B87" s="9"/>
      <c r="C87" s="11" t="str">
        <f>IFERROR(VLOOKUP(B87,'Plan Cultivos'!$A$5:$X$204,2,FALSE()),"")</f>
        <v/>
      </c>
      <c r="D87" s="11" t="str">
        <f>IFERROR(VLOOKUP(B87,'Plan Cultivos'!$A$5:$X$204,4,FALSE()),"")</f>
        <v/>
      </c>
      <c r="E87" s="9"/>
      <c r="F87" s="9"/>
      <c r="G87" s="12"/>
      <c r="H87" s="12"/>
      <c r="I87" s="11" t="str">
        <f t="shared" si="13"/>
        <v/>
      </c>
      <c r="J87" s="9"/>
      <c r="K87" s="9"/>
      <c r="L87" s="9"/>
      <c r="M87" s="9"/>
      <c r="N87" s="13"/>
      <c r="O87" s="14" t="str">
        <f t="shared" si="14"/>
        <v/>
      </c>
      <c r="P87" s="14" t="str">
        <f t="shared" si="15"/>
        <v/>
      </c>
      <c r="Q87" s="14" t="str">
        <f t="shared" si="16"/>
        <v/>
      </c>
      <c r="R87" s="14" t="str">
        <f t="shared" si="17"/>
        <v/>
      </c>
      <c r="S87" s="14" t="str">
        <f t="shared" si="18"/>
        <v/>
      </c>
      <c r="T87" s="14" t="str">
        <f t="shared" si="19"/>
        <v/>
      </c>
      <c r="U87" s="14" t="str">
        <f t="shared" si="20"/>
        <v/>
      </c>
      <c r="V87" s="14" t="str">
        <f t="shared" si="21"/>
        <v/>
      </c>
      <c r="W87" s="14" t="str">
        <f t="shared" si="22"/>
        <v/>
      </c>
      <c r="X87" s="14" t="str">
        <f t="shared" si="23"/>
        <v/>
      </c>
      <c r="Y87" s="14" t="str">
        <f t="shared" si="24"/>
        <v/>
      </c>
      <c r="Z87" s="14" t="str">
        <f t="shared" si="25"/>
        <v/>
      </c>
    </row>
    <row r="88" spans="1:26" x14ac:dyDescent="0.3">
      <c r="A88" s="10" t="s">
        <v>465</v>
      </c>
      <c r="B88" s="9"/>
      <c r="C88" s="11" t="str">
        <f>IFERROR(VLOOKUP(B88,'Plan Cultivos'!$A$5:$X$204,2,FALSE()),"")</f>
        <v/>
      </c>
      <c r="D88" s="11" t="str">
        <f>IFERROR(VLOOKUP(B88,'Plan Cultivos'!$A$5:$X$204,4,FALSE()),"")</f>
        <v/>
      </c>
      <c r="E88" s="9"/>
      <c r="F88" s="9"/>
      <c r="G88" s="12"/>
      <c r="H88" s="12"/>
      <c r="I88" s="11" t="str">
        <f t="shared" si="13"/>
        <v/>
      </c>
      <c r="J88" s="9"/>
      <c r="K88" s="9"/>
      <c r="L88" s="9"/>
      <c r="M88" s="9"/>
      <c r="N88" s="13"/>
      <c r="O88" s="14" t="str">
        <f t="shared" si="14"/>
        <v/>
      </c>
      <c r="P88" s="14" t="str">
        <f t="shared" si="15"/>
        <v/>
      </c>
      <c r="Q88" s="14" t="str">
        <f t="shared" si="16"/>
        <v/>
      </c>
      <c r="R88" s="14" t="str">
        <f t="shared" si="17"/>
        <v/>
      </c>
      <c r="S88" s="14" t="str">
        <f t="shared" si="18"/>
        <v/>
      </c>
      <c r="T88" s="14" t="str">
        <f t="shared" si="19"/>
        <v/>
      </c>
      <c r="U88" s="14" t="str">
        <f t="shared" si="20"/>
        <v/>
      </c>
      <c r="V88" s="14" t="str">
        <f t="shared" si="21"/>
        <v/>
      </c>
      <c r="W88" s="14" t="str">
        <f t="shared" si="22"/>
        <v/>
      </c>
      <c r="X88" s="14" t="str">
        <f t="shared" si="23"/>
        <v/>
      </c>
      <c r="Y88" s="14" t="str">
        <f t="shared" si="24"/>
        <v/>
      </c>
      <c r="Z88" s="14" t="str">
        <f t="shared" si="25"/>
        <v/>
      </c>
    </row>
    <row r="89" spans="1:26" x14ac:dyDescent="0.3">
      <c r="A89" s="10" t="s">
        <v>466</v>
      </c>
      <c r="B89" s="9"/>
      <c r="C89" s="11" t="str">
        <f>IFERROR(VLOOKUP(B89,'Plan Cultivos'!$A$5:$X$204,2,FALSE()),"")</f>
        <v/>
      </c>
      <c r="D89" s="11" t="str">
        <f>IFERROR(VLOOKUP(B89,'Plan Cultivos'!$A$5:$X$204,4,FALSE()),"")</f>
        <v/>
      </c>
      <c r="E89" s="9"/>
      <c r="F89" s="9"/>
      <c r="G89" s="12"/>
      <c r="H89" s="12"/>
      <c r="I89" s="11" t="str">
        <f t="shared" si="13"/>
        <v/>
      </c>
      <c r="J89" s="9"/>
      <c r="K89" s="9"/>
      <c r="L89" s="9"/>
      <c r="M89" s="9"/>
      <c r="N89" s="13"/>
      <c r="O89" s="14" t="str">
        <f t="shared" si="14"/>
        <v/>
      </c>
      <c r="P89" s="14" t="str">
        <f t="shared" si="15"/>
        <v/>
      </c>
      <c r="Q89" s="14" t="str">
        <f t="shared" si="16"/>
        <v/>
      </c>
      <c r="R89" s="14" t="str">
        <f t="shared" si="17"/>
        <v/>
      </c>
      <c r="S89" s="14" t="str">
        <f t="shared" si="18"/>
        <v/>
      </c>
      <c r="T89" s="14" t="str">
        <f t="shared" si="19"/>
        <v/>
      </c>
      <c r="U89" s="14" t="str">
        <f t="shared" si="20"/>
        <v/>
      </c>
      <c r="V89" s="14" t="str">
        <f t="shared" si="21"/>
        <v/>
      </c>
      <c r="W89" s="14" t="str">
        <f t="shared" si="22"/>
        <v/>
      </c>
      <c r="X89" s="14" t="str">
        <f t="shared" si="23"/>
        <v/>
      </c>
      <c r="Y89" s="14" t="str">
        <f t="shared" si="24"/>
        <v/>
      </c>
      <c r="Z89" s="14" t="str">
        <f t="shared" si="25"/>
        <v/>
      </c>
    </row>
    <row r="90" spans="1:26" x14ac:dyDescent="0.3">
      <c r="A90" s="10" t="s">
        <v>467</v>
      </c>
      <c r="B90" s="9"/>
      <c r="C90" s="11" t="str">
        <f>IFERROR(VLOOKUP(B90,'Plan Cultivos'!$A$5:$X$204,2,FALSE()),"")</f>
        <v/>
      </c>
      <c r="D90" s="11" t="str">
        <f>IFERROR(VLOOKUP(B90,'Plan Cultivos'!$A$5:$X$204,4,FALSE()),"")</f>
        <v/>
      </c>
      <c r="E90" s="9"/>
      <c r="F90" s="9"/>
      <c r="G90" s="12"/>
      <c r="H90" s="12"/>
      <c r="I90" s="11" t="str">
        <f t="shared" si="13"/>
        <v/>
      </c>
      <c r="J90" s="9"/>
      <c r="K90" s="9"/>
      <c r="L90" s="9"/>
      <c r="M90" s="9"/>
      <c r="N90" s="13"/>
      <c r="O90" s="14" t="str">
        <f t="shared" si="14"/>
        <v/>
      </c>
      <c r="P90" s="14" t="str">
        <f t="shared" si="15"/>
        <v/>
      </c>
      <c r="Q90" s="14" t="str">
        <f t="shared" si="16"/>
        <v/>
      </c>
      <c r="R90" s="14" t="str">
        <f t="shared" si="17"/>
        <v/>
      </c>
      <c r="S90" s="14" t="str">
        <f t="shared" si="18"/>
        <v/>
      </c>
      <c r="T90" s="14" t="str">
        <f t="shared" si="19"/>
        <v/>
      </c>
      <c r="U90" s="14" t="str">
        <f t="shared" si="20"/>
        <v/>
      </c>
      <c r="V90" s="14" t="str">
        <f t="shared" si="21"/>
        <v/>
      </c>
      <c r="W90" s="14" t="str">
        <f t="shared" si="22"/>
        <v/>
      </c>
      <c r="X90" s="14" t="str">
        <f t="shared" si="23"/>
        <v/>
      </c>
      <c r="Y90" s="14" t="str">
        <f t="shared" si="24"/>
        <v/>
      </c>
      <c r="Z90" s="14" t="str">
        <f t="shared" si="25"/>
        <v/>
      </c>
    </row>
    <row r="91" spans="1:26" x14ac:dyDescent="0.3">
      <c r="A91" s="10" t="s">
        <v>468</v>
      </c>
      <c r="B91" s="9"/>
      <c r="C91" s="11" t="str">
        <f>IFERROR(VLOOKUP(B91,'Plan Cultivos'!$A$5:$X$204,2,FALSE()),"")</f>
        <v/>
      </c>
      <c r="D91" s="11" t="str">
        <f>IFERROR(VLOOKUP(B91,'Plan Cultivos'!$A$5:$X$204,4,FALSE()),"")</f>
        <v/>
      </c>
      <c r="E91" s="9"/>
      <c r="F91" s="9"/>
      <c r="G91" s="12"/>
      <c r="H91" s="12"/>
      <c r="I91" s="11" t="str">
        <f t="shared" si="13"/>
        <v/>
      </c>
      <c r="J91" s="9"/>
      <c r="K91" s="9"/>
      <c r="L91" s="9"/>
      <c r="M91" s="9"/>
      <c r="N91" s="13"/>
      <c r="O91" s="14" t="str">
        <f t="shared" si="14"/>
        <v/>
      </c>
      <c r="P91" s="14" t="str">
        <f t="shared" si="15"/>
        <v/>
      </c>
      <c r="Q91" s="14" t="str">
        <f t="shared" si="16"/>
        <v/>
      </c>
      <c r="R91" s="14" t="str">
        <f t="shared" si="17"/>
        <v/>
      </c>
      <c r="S91" s="14" t="str">
        <f t="shared" si="18"/>
        <v/>
      </c>
      <c r="T91" s="14" t="str">
        <f t="shared" si="19"/>
        <v/>
      </c>
      <c r="U91" s="14" t="str">
        <f t="shared" si="20"/>
        <v/>
      </c>
      <c r="V91" s="14" t="str">
        <f t="shared" si="21"/>
        <v/>
      </c>
      <c r="W91" s="14" t="str">
        <f t="shared" si="22"/>
        <v/>
      </c>
      <c r="X91" s="14" t="str">
        <f t="shared" si="23"/>
        <v/>
      </c>
      <c r="Y91" s="14" t="str">
        <f t="shared" si="24"/>
        <v/>
      </c>
      <c r="Z91" s="14" t="str">
        <f t="shared" si="25"/>
        <v/>
      </c>
    </row>
    <row r="92" spans="1:26" x14ac:dyDescent="0.3">
      <c r="A92" s="10" t="s">
        <v>469</v>
      </c>
      <c r="B92" s="9"/>
      <c r="C92" s="11" t="str">
        <f>IFERROR(VLOOKUP(B92,'Plan Cultivos'!$A$5:$X$204,2,FALSE()),"")</f>
        <v/>
      </c>
      <c r="D92" s="11" t="str">
        <f>IFERROR(VLOOKUP(B92,'Plan Cultivos'!$A$5:$X$204,4,FALSE()),"")</f>
        <v/>
      </c>
      <c r="E92" s="9"/>
      <c r="F92" s="9"/>
      <c r="G92" s="12"/>
      <c r="H92" s="12"/>
      <c r="I92" s="11" t="str">
        <f t="shared" si="13"/>
        <v/>
      </c>
      <c r="J92" s="9"/>
      <c r="K92" s="9"/>
      <c r="L92" s="9"/>
      <c r="M92" s="9"/>
      <c r="N92" s="13"/>
      <c r="O92" s="14" t="str">
        <f t="shared" si="14"/>
        <v/>
      </c>
      <c r="P92" s="14" t="str">
        <f t="shared" si="15"/>
        <v/>
      </c>
      <c r="Q92" s="14" t="str">
        <f t="shared" si="16"/>
        <v/>
      </c>
      <c r="R92" s="14" t="str">
        <f t="shared" si="17"/>
        <v/>
      </c>
      <c r="S92" s="14" t="str">
        <f t="shared" si="18"/>
        <v/>
      </c>
      <c r="T92" s="14" t="str">
        <f t="shared" si="19"/>
        <v/>
      </c>
      <c r="U92" s="14" t="str">
        <f t="shared" si="20"/>
        <v/>
      </c>
      <c r="V92" s="14" t="str">
        <f t="shared" si="21"/>
        <v/>
      </c>
      <c r="W92" s="14" t="str">
        <f t="shared" si="22"/>
        <v/>
      </c>
      <c r="X92" s="14" t="str">
        <f t="shared" si="23"/>
        <v/>
      </c>
      <c r="Y92" s="14" t="str">
        <f t="shared" si="24"/>
        <v/>
      </c>
      <c r="Z92" s="14" t="str">
        <f t="shared" si="25"/>
        <v/>
      </c>
    </row>
    <row r="93" spans="1:26" x14ac:dyDescent="0.3">
      <c r="A93" s="10" t="s">
        <v>470</v>
      </c>
      <c r="B93" s="9"/>
      <c r="C93" s="11" t="str">
        <f>IFERROR(VLOOKUP(B93,'Plan Cultivos'!$A$5:$X$204,2,FALSE()),"")</f>
        <v/>
      </c>
      <c r="D93" s="11" t="str">
        <f>IFERROR(VLOOKUP(B93,'Plan Cultivos'!$A$5:$X$204,4,FALSE()),"")</f>
        <v/>
      </c>
      <c r="E93" s="9"/>
      <c r="F93" s="9"/>
      <c r="G93" s="12"/>
      <c r="H93" s="12"/>
      <c r="I93" s="11" t="str">
        <f t="shared" si="13"/>
        <v/>
      </c>
      <c r="J93" s="9"/>
      <c r="K93" s="9"/>
      <c r="L93" s="9"/>
      <c r="M93" s="9"/>
      <c r="N93" s="13"/>
      <c r="O93" s="14" t="str">
        <f t="shared" si="14"/>
        <v/>
      </c>
      <c r="P93" s="14" t="str">
        <f t="shared" si="15"/>
        <v/>
      </c>
      <c r="Q93" s="14" t="str">
        <f t="shared" si="16"/>
        <v/>
      </c>
      <c r="R93" s="14" t="str">
        <f t="shared" si="17"/>
        <v/>
      </c>
      <c r="S93" s="14" t="str">
        <f t="shared" si="18"/>
        <v/>
      </c>
      <c r="T93" s="14" t="str">
        <f t="shared" si="19"/>
        <v/>
      </c>
      <c r="U93" s="14" t="str">
        <f t="shared" si="20"/>
        <v/>
      </c>
      <c r="V93" s="14" t="str">
        <f t="shared" si="21"/>
        <v/>
      </c>
      <c r="W93" s="14" t="str">
        <f t="shared" si="22"/>
        <v/>
      </c>
      <c r="X93" s="14" t="str">
        <f t="shared" si="23"/>
        <v/>
      </c>
      <c r="Y93" s="14" t="str">
        <f t="shared" si="24"/>
        <v/>
      </c>
      <c r="Z93" s="14" t="str">
        <f t="shared" si="25"/>
        <v/>
      </c>
    </row>
    <row r="94" spans="1:26" x14ac:dyDescent="0.3">
      <c r="A94" s="10" t="s">
        <v>471</v>
      </c>
      <c r="B94" s="9"/>
      <c r="C94" s="11" t="str">
        <f>IFERROR(VLOOKUP(B94,'Plan Cultivos'!$A$5:$X$204,2,FALSE()),"")</f>
        <v/>
      </c>
      <c r="D94" s="11" t="str">
        <f>IFERROR(VLOOKUP(B94,'Plan Cultivos'!$A$5:$X$204,4,FALSE()),"")</f>
        <v/>
      </c>
      <c r="E94" s="9"/>
      <c r="F94" s="9"/>
      <c r="G94" s="12"/>
      <c r="H94" s="12"/>
      <c r="I94" s="11" t="str">
        <f t="shared" si="13"/>
        <v/>
      </c>
      <c r="J94" s="9"/>
      <c r="K94" s="9"/>
      <c r="L94" s="9"/>
      <c r="M94" s="9"/>
      <c r="N94" s="13"/>
      <c r="O94" s="14" t="str">
        <f t="shared" si="14"/>
        <v/>
      </c>
      <c r="P94" s="14" t="str">
        <f t="shared" si="15"/>
        <v/>
      </c>
      <c r="Q94" s="14" t="str">
        <f t="shared" si="16"/>
        <v/>
      </c>
      <c r="R94" s="14" t="str">
        <f t="shared" si="17"/>
        <v/>
      </c>
      <c r="S94" s="14" t="str">
        <f t="shared" si="18"/>
        <v/>
      </c>
      <c r="T94" s="14" t="str">
        <f t="shared" si="19"/>
        <v/>
      </c>
      <c r="U94" s="14" t="str">
        <f t="shared" si="20"/>
        <v/>
      </c>
      <c r="V94" s="14" t="str">
        <f t="shared" si="21"/>
        <v/>
      </c>
      <c r="W94" s="14" t="str">
        <f t="shared" si="22"/>
        <v/>
      </c>
      <c r="X94" s="14" t="str">
        <f t="shared" si="23"/>
        <v/>
      </c>
      <c r="Y94" s="14" t="str">
        <f t="shared" si="24"/>
        <v/>
      </c>
      <c r="Z94" s="14" t="str">
        <f t="shared" si="25"/>
        <v/>
      </c>
    </row>
    <row r="95" spans="1:26" x14ac:dyDescent="0.3">
      <c r="A95" s="10" t="s">
        <v>472</v>
      </c>
      <c r="B95" s="9"/>
      <c r="C95" s="11" t="str">
        <f>IFERROR(VLOOKUP(B95,'Plan Cultivos'!$A$5:$X$204,2,FALSE()),"")</f>
        <v/>
      </c>
      <c r="D95" s="11" t="str">
        <f>IFERROR(VLOOKUP(B95,'Plan Cultivos'!$A$5:$X$204,4,FALSE()),"")</f>
        <v/>
      </c>
      <c r="E95" s="9"/>
      <c r="F95" s="9"/>
      <c r="G95" s="12"/>
      <c r="H95" s="12"/>
      <c r="I95" s="11" t="str">
        <f t="shared" si="13"/>
        <v/>
      </c>
      <c r="J95" s="9"/>
      <c r="K95" s="9"/>
      <c r="L95" s="9"/>
      <c r="M95" s="9"/>
      <c r="N95" s="13"/>
      <c r="O95" s="14" t="str">
        <f t="shared" si="14"/>
        <v/>
      </c>
      <c r="P95" s="14" t="str">
        <f t="shared" si="15"/>
        <v/>
      </c>
      <c r="Q95" s="14" t="str">
        <f t="shared" si="16"/>
        <v/>
      </c>
      <c r="R95" s="14" t="str">
        <f t="shared" si="17"/>
        <v/>
      </c>
      <c r="S95" s="14" t="str">
        <f t="shared" si="18"/>
        <v/>
      </c>
      <c r="T95" s="14" t="str">
        <f t="shared" si="19"/>
        <v/>
      </c>
      <c r="U95" s="14" t="str">
        <f t="shared" si="20"/>
        <v/>
      </c>
      <c r="V95" s="14" t="str">
        <f t="shared" si="21"/>
        <v/>
      </c>
      <c r="W95" s="14" t="str">
        <f t="shared" si="22"/>
        <v/>
      </c>
      <c r="X95" s="14" t="str">
        <f t="shared" si="23"/>
        <v/>
      </c>
      <c r="Y95" s="14" t="str">
        <f t="shared" si="24"/>
        <v/>
      </c>
      <c r="Z95" s="14" t="str">
        <f t="shared" si="25"/>
        <v/>
      </c>
    </row>
    <row r="96" spans="1:26" x14ac:dyDescent="0.3">
      <c r="A96" s="10" t="s">
        <v>473</v>
      </c>
      <c r="B96" s="9"/>
      <c r="C96" s="11" t="str">
        <f>IFERROR(VLOOKUP(B96,'Plan Cultivos'!$A$5:$X$204,2,FALSE()),"")</f>
        <v/>
      </c>
      <c r="D96" s="11" t="str">
        <f>IFERROR(VLOOKUP(B96,'Plan Cultivos'!$A$5:$X$204,4,FALSE()),"")</f>
        <v/>
      </c>
      <c r="E96" s="9"/>
      <c r="F96" s="9"/>
      <c r="G96" s="12"/>
      <c r="H96" s="12"/>
      <c r="I96" s="11" t="str">
        <f t="shared" si="13"/>
        <v/>
      </c>
      <c r="J96" s="9"/>
      <c r="K96" s="9"/>
      <c r="L96" s="9"/>
      <c r="M96" s="9"/>
      <c r="N96" s="13"/>
      <c r="O96" s="14" t="str">
        <f t="shared" si="14"/>
        <v/>
      </c>
      <c r="P96" s="14" t="str">
        <f t="shared" si="15"/>
        <v/>
      </c>
      <c r="Q96" s="14" t="str">
        <f t="shared" si="16"/>
        <v/>
      </c>
      <c r="R96" s="14" t="str">
        <f t="shared" si="17"/>
        <v/>
      </c>
      <c r="S96" s="14" t="str">
        <f t="shared" si="18"/>
        <v/>
      </c>
      <c r="T96" s="14" t="str">
        <f t="shared" si="19"/>
        <v/>
      </c>
      <c r="U96" s="14" t="str">
        <f t="shared" si="20"/>
        <v/>
      </c>
      <c r="V96" s="14" t="str">
        <f t="shared" si="21"/>
        <v/>
      </c>
      <c r="W96" s="14" t="str">
        <f t="shared" si="22"/>
        <v/>
      </c>
      <c r="X96" s="14" t="str">
        <f t="shared" si="23"/>
        <v/>
      </c>
      <c r="Y96" s="14" t="str">
        <f t="shared" si="24"/>
        <v/>
      </c>
      <c r="Z96" s="14" t="str">
        <f t="shared" si="25"/>
        <v/>
      </c>
    </row>
    <row r="97" spans="1:26" x14ac:dyDescent="0.3">
      <c r="A97" s="10" t="s">
        <v>474</v>
      </c>
      <c r="B97" s="9"/>
      <c r="C97" s="11" t="str">
        <f>IFERROR(VLOOKUP(B97,'Plan Cultivos'!$A$5:$X$204,2,FALSE()),"")</f>
        <v/>
      </c>
      <c r="D97" s="11" t="str">
        <f>IFERROR(VLOOKUP(B97,'Plan Cultivos'!$A$5:$X$204,4,FALSE()),"")</f>
        <v/>
      </c>
      <c r="E97" s="9"/>
      <c r="F97" s="9"/>
      <c r="G97" s="12"/>
      <c r="H97" s="12"/>
      <c r="I97" s="11" t="str">
        <f t="shared" si="13"/>
        <v/>
      </c>
      <c r="J97" s="9"/>
      <c r="K97" s="9"/>
      <c r="L97" s="9"/>
      <c r="M97" s="9"/>
      <c r="N97" s="13"/>
      <c r="O97" s="14" t="str">
        <f t="shared" si="14"/>
        <v/>
      </c>
      <c r="P97" s="14" t="str">
        <f t="shared" si="15"/>
        <v/>
      </c>
      <c r="Q97" s="14" t="str">
        <f t="shared" si="16"/>
        <v/>
      </c>
      <c r="R97" s="14" t="str">
        <f t="shared" si="17"/>
        <v/>
      </c>
      <c r="S97" s="14" t="str">
        <f t="shared" si="18"/>
        <v/>
      </c>
      <c r="T97" s="14" t="str">
        <f t="shared" si="19"/>
        <v/>
      </c>
      <c r="U97" s="14" t="str">
        <f t="shared" si="20"/>
        <v/>
      </c>
      <c r="V97" s="14" t="str">
        <f t="shared" si="21"/>
        <v/>
      </c>
      <c r="W97" s="14" t="str">
        <f t="shared" si="22"/>
        <v/>
      </c>
      <c r="X97" s="14" t="str">
        <f t="shared" si="23"/>
        <v/>
      </c>
      <c r="Y97" s="14" t="str">
        <f t="shared" si="24"/>
        <v/>
      </c>
      <c r="Z97" s="14" t="str">
        <f t="shared" si="25"/>
        <v/>
      </c>
    </row>
    <row r="98" spans="1:26" x14ac:dyDescent="0.3">
      <c r="A98" s="10" t="s">
        <v>475</v>
      </c>
      <c r="B98" s="9"/>
      <c r="C98" s="11" t="str">
        <f>IFERROR(VLOOKUP(B98,'Plan Cultivos'!$A$5:$X$204,2,FALSE()),"")</f>
        <v/>
      </c>
      <c r="D98" s="11" t="str">
        <f>IFERROR(VLOOKUP(B98,'Plan Cultivos'!$A$5:$X$204,4,FALSE()),"")</f>
        <v/>
      </c>
      <c r="E98" s="9"/>
      <c r="F98" s="9"/>
      <c r="G98" s="12"/>
      <c r="H98" s="12"/>
      <c r="I98" s="11" t="str">
        <f t="shared" si="13"/>
        <v/>
      </c>
      <c r="J98" s="9"/>
      <c r="K98" s="9"/>
      <c r="L98" s="9"/>
      <c r="M98" s="9"/>
      <c r="N98" s="13"/>
      <c r="O98" s="14" t="str">
        <f t="shared" si="14"/>
        <v/>
      </c>
      <c r="P98" s="14" t="str">
        <f t="shared" si="15"/>
        <v/>
      </c>
      <c r="Q98" s="14" t="str">
        <f t="shared" si="16"/>
        <v/>
      </c>
      <c r="R98" s="14" t="str">
        <f t="shared" si="17"/>
        <v/>
      </c>
      <c r="S98" s="14" t="str">
        <f t="shared" si="18"/>
        <v/>
      </c>
      <c r="T98" s="14" t="str">
        <f t="shared" si="19"/>
        <v/>
      </c>
      <c r="U98" s="14" t="str">
        <f t="shared" si="20"/>
        <v/>
      </c>
      <c r="V98" s="14" t="str">
        <f t="shared" si="21"/>
        <v/>
      </c>
      <c r="W98" s="14" t="str">
        <f t="shared" si="22"/>
        <v/>
      </c>
      <c r="X98" s="14" t="str">
        <f t="shared" si="23"/>
        <v/>
      </c>
      <c r="Y98" s="14" t="str">
        <f t="shared" si="24"/>
        <v/>
      </c>
      <c r="Z98" s="14" t="str">
        <f t="shared" si="25"/>
        <v/>
      </c>
    </row>
    <row r="99" spans="1:26" x14ac:dyDescent="0.3">
      <c r="A99" s="10" t="s">
        <v>476</v>
      </c>
      <c r="B99" s="9"/>
      <c r="C99" s="11" t="str">
        <f>IFERROR(VLOOKUP(B99,'Plan Cultivos'!$A$5:$X$204,2,FALSE()),"")</f>
        <v/>
      </c>
      <c r="D99" s="11" t="str">
        <f>IFERROR(VLOOKUP(B99,'Plan Cultivos'!$A$5:$X$204,4,FALSE()),"")</f>
        <v/>
      </c>
      <c r="E99" s="9"/>
      <c r="F99" s="9"/>
      <c r="G99" s="12"/>
      <c r="H99" s="12"/>
      <c r="I99" s="11" t="str">
        <f t="shared" si="13"/>
        <v/>
      </c>
      <c r="J99" s="9"/>
      <c r="K99" s="9"/>
      <c r="L99" s="9"/>
      <c r="M99" s="9"/>
      <c r="N99" s="13"/>
      <c r="O99" s="14" t="str">
        <f t="shared" si="14"/>
        <v/>
      </c>
      <c r="P99" s="14" t="str">
        <f t="shared" si="15"/>
        <v/>
      </c>
      <c r="Q99" s="14" t="str">
        <f t="shared" si="16"/>
        <v/>
      </c>
      <c r="R99" s="14" t="str">
        <f t="shared" si="17"/>
        <v/>
      </c>
      <c r="S99" s="14" t="str">
        <f t="shared" si="18"/>
        <v/>
      </c>
      <c r="T99" s="14" t="str">
        <f t="shared" si="19"/>
        <v/>
      </c>
      <c r="U99" s="14" t="str">
        <f t="shared" si="20"/>
        <v/>
      </c>
      <c r="V99" s="14" t="str">
        <f t="shared" si="21"/>
        <v/>
      </c>
      <c r="W99" s="14" t="str">
        <f t="shared" si="22"/>
        <v/>
      </c>
      <c r="X99" s="14" t="str">
        <f t="shared" si="23"/>
        <v/>
      </c>
      <c r="Y99" s="14" t="str">
        <f t="shared" si="24"/>
        <v/>
      </c>
      <c r="Z99" s="14" t="str">
        <f t="shared" si="25"/>
        <v/>
      </c>
    </row>
    <row r="100" spans="1:26" x14ac:dyDescent="0.3">
      <c r="A100" s="10" t="s">
        <v>477</v>
      </c>
      <c r="B100" s="9"/>
      <c r="C100" s="11" t="str">
        <f>IFERROR(VLOOKUP(B100,'Plan Cultivos'!$A$5:$X$204,2,FALSE()),"")</f>
        <v/>
      </c>
      <c r="D100" s="11" t="str">
        <f>IFERROR(VLOOKUP(B100,'Plan Cultivos'!$A$5:$X$204,4,FALSE()),"")</f>
        <v/>
      </c>
      <c r="E100" s="9"/>
      <c r="F100" s="9"/>
      <c r="G100" s="12"/>
      <c r="H100" s="12"/>
      <c r="I100" s="11" t="str">
        <f t="shared" si="13"/>
        <v/>
      </c>
      <c r="J100" s="9"/>
      <c r="K100" s="9"/>
      <c r="L100" s="9"/>
      <c r="M100" s="9"/>
      <c r="N100" s="13"/>
      <c r="O100" s="14" t="str">
        <f t="shared" si="14"/>
        <v/>
      </c>
      <c r="P100" s="14" t="str">
        <f t="shared" si="15"/>
        <v/>
      </c>
      <c r="Q100" s="14" t="str">
        <f t="shared" si="16"/>
        <v/>
      </c>
      <c r="R100" s="14" t="str">
        <f t="shared" si="17"/>
        <v/>
      </c>
      <c r="S100" s="14" t="str">
        <f t="shared" si="18"/>
        <v/>
      </c>
      <c r="T100" s="14" t="str">
        <f t="shared" si="19"/>
        <v/>
      </c>
      <c r="U100" s="14" t="str">
        <f t="shared" si="20"/>
        <v/>
      </c>
      <c r="V100" s="14" t="str">
        <f t="shared" si="21"/>
        <v/>
      </c>
      <c r="W100" s="14" t="str">
        <f t="shared" si="22"/>
        <v/>
      </c>
      <c r="X100" s="14" t="str">
        <f t="shared" si="23"/>
        <v/>
      </c>
      <c r="Y100" s="14" t="str">
        <f t="shared" si="24"/>
        <v/>
      </c>
      <c r="Z100" s="14" t="str">
        <f t="shared" si="25"/>
        <v/>
      </c>
    </row>
    <row r="101" spans="1:26" x14ac:dyDescent="0.3">
      <c r="A101" s="10" t="s">
        <v>478</v>
      </c>
      <c r="B101" s="9"/>
      <c r="C101" s="11" t="str">
        <f>IFERROR(VLOOKUP(B101,'Plan Cultivos'!$A$5:$X$204,2,FALSE()),"")</f>
        <v/>
      </c>
      <c r="D101" s="11" t="str">
        <f>IFERROR(VLOOKUP(B101,'Plan Cultivos'!$A$5:$X$204,4,FALSE()),"")</f>
        <v/>
      </c>
      <c r="E101" s="9"/>
      <c r="F101" s="9"/>
      <c r="G101" s="12"/>
      <c r="H101" s="12"/>
      <c r="I101" s="11" t="str">
        <f t="shared" si="13"/>
        <v/>
      </c>
      <c r="J101" s="9"/>
      <c r="K101" s="9"/>
      <c r="L101" s="9"/>
      <c r="M101" s="9"/>
      <c r="N101" s="13"/>
      <c r="O101" s="14" t="str">
        <f t="shared" si="14"/>
        <v/>
      </c>
      <c r="P101" s="14" t="str">
        <f t="shared" si="15"/>
        <v/>
      </c>
      <c r="Q101" s="14" t="str">
        <f t="shared" si="16"/>
        <v/>
      </c>
      <c r="R101" s="14" t="str">
        <f t="shared" si="17"/>
        <v/>
      </c>
      <c r="S101" s="14" t="str">
        <f t="shared" si="18"/>
        <v/>
      </c>
      <c r="T101" s="14" t="str">
        <f t="shared" si="19"/>
        <v/>
      </c>
      <c r="U101" s="14" t="str">
        <f t="shared" si="20"/>
        <v/>
      </c>
      <c r="V101" s="14" t="str">
        <f t="shared" si="21"/>
        <v/>
      </c>
      <c r="W101" s="14" t="str">
        <f t="shared" si="22"/>
        <v/>
      </c>
      <c r="X101" s="14" t="str">
        <f t="shared" si="23"/>
        <v/>
      </c>
      <c r="Y101" s="14" t="str">
        <f t="shared" si="24"/>
        <v/>
      </c>
      <c r="Z101" s="14" t="str">
        <f t="shared" si="25"/>
        <v/>
      </c>
    </row>
    <row r="102" spans="1:26" x14ac:dyDescent="0.3">
      <c r="A102" s="10" t="s">
        <v>479</v>
      </c>
      <c r="B102" s="9"/>
      <c r="C102" s="11" t="str">
        <f>IFERROR(VLOOKUP(B102,'Plan Cultivos'!$A$5:$X$204,2,FALSE()),"")</f>
        <v/>
      </c>
      <c r="D102" s="11" t="str">
        <f>IFERROR(VLOOKUP(B102,'Plan Cultivos'!$A$5:$X$204,4,FALSE()),"")</f>
        <v/>
      </c>
      <c r="E102" s="9"/>
      <c r="F102" s="9"/>
      <c r="G102" s="12"/>
      <c r="H102" s="12"/>
      <c r="I102" s="11" t="str">
        <f t="shared" si="13"/>
        <v/>
      </c>
      <c r="J102" s="9"/>
      <c r="K102" s="9"/>
      <c r="L102" s="9"/>
      <c r="M102" s="9"/>
      <c r="N102" s="13"/>
      <c r="O102" s="14" t="str">
        <f t="shared" si="14"/>
        <v/>
      </c>
      <c r="P102" s="14" t="str">
        <f t="shared" si="15"/>
        <v/>
      </c>
      <c r="Q102" s="14" t="str">
        <f t="shared" si="16"/>
        <v/>
      </c>
      <c r="R102" s="14" t="str">
        <f t="shared" si="17"/>
        <v/>
      </c>
      <c r="S102" s="14" t="str">
        <f t="shared" si="18"/>
        <v/>
      </c>
      <c r="T102" s="14" t="str">
        <f t="shared" si="19"/>
        <v/>
      </c>
      <c r="U102" s="14" t="str">
        <f t="shared" si="20"/>
        <v/>
      </c>
      <c r="V102" s="14" t="str">
        <f t="shared" si="21"/>
        <v/>
      </c>
      <c r="W102" s="14" t="str">
        <f t="shared" si="22"/>
        <v/>
      </c>
      <c r="X102" s="14" t="str">
        <f t="shared" si="23"/>
        <v/>
      </c>
      <c r="Y102" s="14" t="str">
        <f t="shared" si="24"/>
        <v/>
      </c>
      <c r="Z102" s="14" t="str">
        <f t="shared" si="25"/>
        <v/>
      </c>
    </row>
    <row r="103" spans="1:26" x14ac:dyDescent="0.3">
      <c r="A103" s="10" t="s">
        <v>480</v>
      </c>
      <c r="B103" s="9"/>
      <c r="C103" s="11" t="str">
        <f>IFERROR(VLOOKUP(B103,'Plan Cultivos'!$A$5:$X$204,2,FALSE()),"")</f>
        <v/>
      </c>
      <c r="D103" s="11" t="str">
        <f>IFERROR(VLOOKUP(B103,'Plan Cultivos'!$A$5:$X$204,4,FALSE()),"")</f>
        <v/>
      </c>
      <c r="E103" s="9"/>
      <c r="F103" s="9"/>
      <c r="G103" s="12"/>
      <c r="H103" s="12"/>
      <c r="I103" s="11" t="str">
        <f t="shared" si="13"/>
        <v/>
      </c>
      <c r="J103" s="9"/>
      <c r="K103" s="9"/>
      <c r="L103" s="9"/>
      <c r="M103" s="9"/>
      <c r="N103" s="13"/>
      <c r="O103" s="14" t="str">
        <f t="shared" si="14"/>
        <v/>
      </c>
      <c r="P103" s="14" t="str">
        <f t="shared" si="15"/>
        <v/>
      </c>
      <c r="Q103" s="14" t="str">
        <f t="shared" si="16"/>
        <v/>
      </c>
      <c r="R103" s="14" t="str">
        <f t="shared" si="17"/>
        <v/>
      </c>
      <c r="S103" s="14" t="str">
        <f t="shared" si="18"/>
        <v/>
      </c>
      <c r="T103" s="14" t="str">
        <f t="shared" si="19"/>
        <v/>
      </c>
      <c r="U103" s="14" t="str">
        <f t="shared" si="20"/>
        <v/>
      </c>
      <c r="V103" s="14" t="str">
        <f t="shared" si="21"/>
        <v/>
      </c>
      <c r="W103" s="14" t="str">
        <f t="shared" si="22"/>
        <v/>
      </c>
      <c r="X103" s="14" t="str">
        <f t="shared" si="23"/>
        <v/>
      </c>
      <c r="Y103" s="14" t="str">
        <f t="shared" si="24"/>
        <v/>
      </c>
      <c r="Z103" s="14" t="str">
        <f t="shared" si="25"/>
        <v/>
      </c>
    </row>
    <row r="104" spans="1:26" x14ac:dyDescent="0.3">
      <c r="A104" s="10" t="s">
        <v>481</v>
      </c>
      <c r="B104" s="9"/>
      <c r="C104" s="11" t="str">
        <f>IFERROR(VLOOKUP(B104,'Plan Cultivos'!$A$5:$X$204,2,FALSE()),"")</f>
        <v/>
      </c>
      <c r="D104" s="11" t="str">
        <f>IFERROR(VLOOKUP(B104,'Plan Cultivos'!$A$5:$X$204,4,FALSE()),"")</f>
        <v/>
      </c>
      <c r="E104" s="9"/>
      <c r="F104" s="9"/>
      <c r="G104" s="12"/>
      <c r="H104" s="12"/>
      <c r="I104" s="11" t="str">
        <f t="shared" si="13"/>
        <v/>
      </c>
      <c r="J104" s="9"/>
      <c r="K104" s="9"/>
      <c r="L104" s="9"/>
      <c r="M104" s="9"/>
      <c r="N104" s="13"/>
      <c r="O104" s="14" t="str">
        <f t="shared" si="14"/>
        <v/>
      </c>
      <c r="P104" s="14" t="str">
        <f t="shared" si="15"/>
        <v/>
      </c>
      <c r="Q104" s="14" t="str">
        <f t="shared" si="16"/>
        <v/>
      </c>
      <c r="R104" s="14" t="str">
        <f t="shared" si="17"/>
        <v/>
      </c>
      <c r="S104" s="14" t="str">
        <f t="shared" si="18"/>
        <v/>
      </c>
      <c r="T104" s="14" t="str">
        <f t="shared" si="19"/>
        <v/>
      </c>
      <c r="U104" s="14" t="str">
        <f t="shared" si="20"/>
        <v/>
      </c>
      <c r="V104" s="14" t="str">
        <f t="shared" si="21"/>
        <v/>
      </c>
      <c r="W104" s="14" t="str">
        <f t="shared" si="22"/>
        <v/>
      </c>
      <c r="X104" s="14" t="str">
        <f t="shared" si="23"/>
        <v/>
      </c>
      <c r="Y104" s="14" t="str">
        <f t="shared" si="24"/>
        <v/>
      </c>
      <c r="Z104" s="14" t="str">
        <f t="shared" si="25"/>
        <v/>
      </c>
    </row>
    <row r="105" spans="1:26" x14ac:dyDescent="0.3">
      <c r="A105" s="10" t="s">
        <v>482</v>
      </c>
      <c r="B105" s="9"/>
      <c r="C105" s="11" t="str">
        <f>IFERROR(VLOOKUP(B105,'Plan Cultivos'!$A$5:$X$204,2,FALSE()),"")</f>
        <v/>
      </c>
      <c r="D105" s="11" t="str">
        <f>IFERROR(VLOOKUP(B105,'Plan Cultivos'!$A$5:$X$204,4,FALSE()),"")</f>
        <v/>
      </c>
      <c r="E105" s="9"/>
      <c r="F105" s="9"/>
      <c r="G105" s="12"/>
      <c r="H105" s="12"/>
      <c r="I105" s="11" t="str">
        <f t="shared" si="13"/>
        <v/>
      </c>
      <c r="J105" s="9"/>
      <c r="K105" s="9"/>
      <c r="L105" s="9"/>
      <c r="M105" s="9"/>
      <c r="N105" s="13"/>
      <c r="O105" s="14" t="str">
        <f t="shared" si="14"/>
        <v/>
      </c>
      <c r="P105" s="14" t="str">
        <f t="shared" si="15"/>
        <v/>
      </c>
      <c r="Q105" s="14" t="str">
        <f t="shared" si="16"/>
        <v/>
      </c>
      <c r="R105" s="14" t="str">
        <f t="shared" si="17"/>
        <v/>
      </c>
      <c r="S105" s="14" t="str">
        <f t="shared" si="18"/>
        <v/>
      </c>
      <c r="T105" s="14" t="str">
        <f t="shared" si="19"/>
        <v/>
      </c>
      <c r="U105" s="14" t="str">
        <f t="shared" si="20"/>
        <v/>
      </c>
      <c r="V105" s="14" t="str">
        <f t="shared" si="21"/>
        <v/>
      </c>
      <c r="W105" s="14" t="str">
        <f t="shared" si="22"/>
        <v/>
      </c>
      <c r="X105" s="14" t="str">
        <f t="shared" si="23"/>
        <v/>
      </c>
      <c r="Y105" s="14" t="str">
        <f t="shared" si="24"/>
        <v/>
      </c>
      <c r="Z105" s="14" t="str">
        <f t="shared" si="25"/>
        <v/>
      </c>
    </row>
    <row r="106" spans="1:26" x14ac:dyDescent="0.3">
      <c r="A106" s="10" t="s">
        <v>483</v>
      </c>
      <c r="B106" s="9"/>
      <c r="C106" s="11" t="str">
        <f>IFERROR(VLOOKUP(B106,'Plan Cultivos'!$A$5:$X$204,2,FALSE()),"")</f>
        <v/>
      </c>
      <c r="D106" s="11" t="str">
        <f>IFERROR(VLOOKUP(B106,'Plan Cultivos'!$A$5:$X$204,4,FALSE()),"")</f>
        <v/>
      </c>
      <c r="E106" s="9"/>
      <c r="F106" s="9"/>
      <c r="G106" s="12"/>
      <c r="H106" s="12"/>
      <c r="I106" s="11" t="str">
        <f t="shared" si="13"/>
        <v/>
      </c>
      <c r="J106" s="9"/>
      <c r="K106" s="9"/>
      <c r="L106" s="9"/>
      <c r="M106" s="9"/>
      <c r="N106" s="13"/>
      <c r="O106" s="14" t="str">
        <f t="shared" si="14"/>
        <v/>
      </c>
      <c r="P106" s="14" t="str">
        <f t="shared" si="15"/>
        <v/>
      </c>
      <c r="Q106" s="14" t="str">
        <f t="shared" si="16"/>
        <v/>
      </c>
      <c r="R106" s="14" t="str">
        <f t="shared" si="17"/>
        <v/>
      </c>
      <c r="S106" s="14" t="str">
        <f t="shared" si="18"/>
        <v/>
      </c>
      <c r="T106" s="14" t="str">
        <f t="shared" si="19"/>
        <v/>
      </c>
      <c r="U106" s="14" t="str">
        <f t="shared" si="20"/>
        <v/>
      </c>
      <c r="V106" s="14" t="str">
        <f t="shared" si="21"/>
        <v/>
      </c>
      <c r="W106" s="14" t="str">
        <f t="shared" si="22"/>
        <v/>
      </c>
      <c r="X106" s="14" t="str">
        <f t="shared" si="23"/>
        <v/>
      </c>
      <c r="Y106" s="14" t="str">
        <f t="shared" si="24"/>
        <v/>
      </c>
      <c r="Z106" s="14" t="str">
        <f t="shared" si="25"/>
        <v/>
      </c>
    </row>
    <row r="107" spans="1:26" x14ac:dyDescent="0.3">
      <c r="A107" s="10" t="s">
        <v>484</v>
      </c>
      <c r="B107" s="9"/>
      <c r="C107" s="11" t="str">
        <f>IFERROR(VLOOKUP(B107,'Plan Cultivos'!$A$5:$X$204,2,FALSE()),"")</f>
        <v/>
      </c>
      <c r="D107" s="11" t="str">
        <f>IFERROR(VLOOKUP(B107,'Plan Cultivos'!$A$5:$X$204,4,FALSE()),"")</f>
        <v/>
      </c>
      <c r="E107" s="9"/>
      <c r="F107" s="9"/>
      <c r="G107" s="12"/>
      <c r="H107" s="12"/>
      <c r="I107" s="11" t="str">
        <f t="shared" si="13"/>
        <v/>
      </c>
      <c r="J107" s="9"/>
      <c r="K107" s="9"/>
      <c r="L107" s="9"/>
      <c r="M107" s="9"/>
      <c r="N107" s="13"/>
      <c r="O107" s="14" t="str">
        <f t="shared" si="14"/>
        <v/>
      </c>
      <c r="P107" s="14" t="str">
        <f t="shared" si="15"/>
        <v/>
      </c>
      <c r="Q107" s="14" t="str">
        <f t="shared" si="16"/>
        <v/>
      </c>
      <c r="R107" s="14" t="str">
        <f t="shared" si="17"/>
        <v/>
      </c>
      <c r="S107" s="14" t="str">
        <f t="shared" si="18"/>
        <v/>
      </c>
      <c r="T107" s="14" t="str">
        <f t="shared" si="19"/>
        <v/>
      </c>
      <c r="U107" s="14" t="str">
        <f t="shared" si="20"/>
        <v/>
      </c>
      <c r="V107" s="14" t="str">
        <f t="shared" si="21"/>
        <v/>
      </c>
      <c r="W107" s="14" t="str">
        <f t="shared" si="22"/>
        <v/>
      </c>
      <c r="X107" s="14" t="str">
        <f t="shared" si="23"/>
        <v/>
      </c>
      <c r="Y107" s="14" t="str">
        <f t="shared" si="24"/>
        <v/>
      </c>
      <c r="Z107" s="14" t="str">
        <f t="shared" si="25"/>
        <v/>
      </c>
    </row>
    <row r="108" spans="1:26" x14ac:dyDescent="0.3">
      <c r="A108" s="10" t="s">
        <v>485</v>
      </c>
      <c r="B108" s="9"/>
      <c r="C108" s="11" t="str">
        <f>IFERROR(VLOOKUP(B108,'Plan Cultivos'!$A$5:$X$204,2,FALSE()),"")</f>
        <v/>
      </c>
      <c r="D108" s="11" t="str">
        <f>IFERROR(VLOOKUP(B108,'Plan Cultivos'!$A$5:$X$204,4,FALSE()),"")</f>
        <v/>
      </c>
      <c r="E108" s="9"/>
      <c r="F108" s="9"/>
      <c r="G108" s="12"/>
      <c r="H108" s="12"/>
      <c r="I108" s="11" t="str">
        <f t="shared" si="13"/>
        <v/>
      </c>
      <c r="J108" s="9"/>
      <c r="K108" s="9"/>
      <c r="L108" s="9"/>
      <c r="M108" s="9"/>
      <c r="N108" s="13"/>
      <c r="O108" s="14" t="str">
        <f t="shared" si="14"/>
        <v/>
      </c>
      <c r="P108" s="14" t="str">
        <f t="shared" si="15"/>
        <v/>
      </c>
      <c r="Q108" s="14" t="str">
        <f t="shared" si="16"/>
        <v/>
      </c>
      <c r="R108" s="14" t="str">
        <f t="shared" si="17"/>
        <v/>
      </c>
      <c r="S108" s="14" t="str">
        <f t="shared" si="18"/>
        <v/>
      </c>
      <c r="T108" s="14" t="str">
        <f t="shared" si="19"/>
        <v/>
      </c>
      <c r="U108" s="14" t="str">
        <f t="shared" si="20"/>
        <v/>
      </c>
      <c r="V108" s="14" t="str">
        <f t="shared" si="21"/>
        <v/>
      </c>
      <c r="W108" s="14" t="str">
        <f t="shared" si="22"/>
        <v/>
      </c>
      <c r="X108" s="14" t="str">
        <f t="shared" si="23"/>
        <v/>
      </c>
      <c r="Y108" s="14" t="str">
        <f t="shared" si="24"/>
        <v/>
      </c>
      <c r="Z108" s="14" t="str">
        <f t="shared" si="25"/>
        <v/>
      </c>
    </row>
    <row r="109" spans="1:26" x14ac:dyDescent="0.3">
      <c r="A109" s="10" t="s">
        <v>486</v>
      </c>
      <c r="B109" s="9"/>
      <c r="C109" s="11" t="str">
        <f>IFERROR(VLOOKUP(B109,'Plan Cultivos'!$A$5:$X$204,2,FALSE()),"")</f>
        <v/>
      </c>
      <c r="D109" s="11" t="str">
        <f>IFERROR(VLOOKUP(B109,'Plan Cultivos'!$A$5:$X$204,4,FALSE()),"")</f>
        <v/>
      </c>
      <c r="E109" s="9"/>
      <c r="F109" s="9"/>
      <c r="G109" s="12"/>
      <c r="H109" s="12"/>
      <c r="I109" s="11" t="str">
        <f t="shared" si="13"/>
        <v/>
      </c>
      <c r="J109" s="9"/>
      <c r="K109" s="9"/>
      <c r="L109" s="9"/>
      <c r="M109" s="9"/>
      <c r="N109" s="13"/>
      <c r="O109" s="14" t="str">
        <f t="shared" si="14"/>
        <v/>
      </c>
      <c r="P109" s="14" t="str">
        <f t="shared" si="15"/>
        <v/>
      </c>
      <c r="Q109" s="14" t="str">
        <f t="shared" si="16"/>
        <v/>
      </c>
      <c r="R109" s="14" t="str">
        <f t="shared" si="17"/>
        <v/>
      </c>
      <c r="S109" s="14" t="str">
        <f t="shared" si="18"/>
        <v/>
      </c>
      <c r="T109" s="14" t="str">
        <f t="shared" si="19"/>
        <v/>
      </c>
      <c r="U109" s="14" t="str">
        <f t="shared" si="20"/>
        <v/>
      </c>
      <c r="V109" s="14" t="str">
        <f t="shared" si="21"/>
        <v/>
      </c>
      <c r="W109" s="14" t="str">
        <f t="shared" si="22"/>
        <v/>
      </c>
      <c r="X109" s="14" t="str">
        <f t="shared" si="23"/>
        <v/>
      </c>
      <c r="Y109" s="14" t="str">
        <f t="shared" si="24"/>
        <v/>
      </c>
      <c r="Z109" s="14" t="str">
        <f t="shared" si="25"/>
        <v/>
      </c>
    </row>
    <row r="110" spans="1:26" x14ac:dyDescent="0.3">
      <c r="A110" s="10" t="s">
        <v>487</v>
      </c>
      <c r="B110" s="9"/>
      <c r="C110" s="11" t="str">
        <f>IFERROR(VLOOKUP(B110,'Plan Cultivos'!$A$5:$X$204,2,FALSE()),"")</f>
        <v/>
      </c>
      <c r="D110" s="11" t="str">
        <f>IFERROR(VLOOKUP(B110,'Plan Cultivos'!$A$5:$X$204,4,FALSE()),"")</f>
        <v/>
      </c>
      <c r="E110" s="9"/>
      <c r="F110" s="9"/>
      <c r="G110" s="12"/>
      <c r="H110" s="12"/>
      <c r="I110" s="11" t="str">
        <f t="shared" si="13"/>
        <v/>
      </c>
      <c r="J110" s="9"/>
      <c r="K110" s="9"/>
      <c r="L110" s="9"/>
      <c r="M110" s="9"/>
      <c r="N110" s="13"/>
      <c r="O110" s="14" t="str">
        <f t="shared" si="14"/>
        <v/>
      </c>
      <c r="P110" s="14" t="str">
        <f t="shared" si="15"/>
        <v/>
      </c>
      <c r="Q110" s="14" t="str">
        <f t="shared" si="16"/>
        <v/>
      </c>
      <c r="R110" s="14" t="str">
        <f t="shared" si="17"/>
        <v/>
      </c>
      <c r="S110" s="14" t="str">
        <f t="shared" si="18"/>
        <v/>
      </c>
      <c r="T110" s="14" t="str">
        <f t="shared" si="19"/>
        <v/>
      </c>
      <c r="U110" s="14" t="str">
        <f t="shared" si="20"/>
        <v/>
      </c>
      <c r="V110" s="14" t="str">
        <f t="shared" si="21"/>
        <v/>
      </c>
      <c r="W110" s="14" t="str">
        <f t="shared" si="22"/>
        <v/>
      </c>
      <c r="X110" s="14" t="str">
        <f t="shared" si="23"/>
        <v/>
      </c>
      <c r="Y110" s="14" t="str">
        <f t="shared" si="24"/>
        <v/>
      </c>
      <c r="Z110" s="14" t="str">
        <f t="shared" si="25"/>
        <v/>
      </c>
    </row>
    <row r="111" spans="1:26" x14ac:dyDescent="0.3">
      <c r="A111" s="10" t="s">
        <v>488</v>
      </c>
      <c r="B111" s="9"/>
      <c r="C111" s="11" t="str">
        <f>IFERROR(VLOOKUP(B111,'Plan Cultivos'!$A$5:$X$204,2,FALSE()),"")</f>
        <v/>
      </c>
      <c r="D111" s="11" t="str">
        <f>IFERROR(VLOOKUP(B111,'Plan Cultivos'!$A$5:$X$204,4,FALSE()),"")</f>
        <v/>
      </c>
      <c r="E111" s="9"/>
      <c r="F111" s="9"/>
      <c r="G111" s="12"/>
      <c r="H111" s="12"/>
      <c r="I111" s="11" t="str">
        <f t="shared" si="13"/>
        <v/>
      </c>
      <c r="J111" s="9"/>
      <c r="K111" s="9"/>
      <c r="L111" s="9"/>
      <c r="M111" s="9"/>
      <c r="N111" s="13"/>
      <c r="O111" s="14" t="str">
        <f t="shared" si="14"/>
        <v/>
      </c>
      <c r="P111" s="14" t="str">
        <f t="shared" si="15"/>
        <v/>
      </c>
      <c r="Q111" s="14" t="str">
        <f t="shared" si="16"/>
        <v/>
      </c>
      <c r="R111" s="14" t="str">
        <f t="shared" si="17"/>
        <v/>
      </c>
      <c r="S111" s="14" t="str">
        <f t="shared" si="18"/>
        <v/>
      </c>
      <c r="T111" s="14" t="str">
        <f t="shared" si="19"/>
        <v/>
      </c>
      <c r="U111" s="14" t="str">
        <f t="shared" si="20"/>
        <v/>
      </c>
      <c r="V111" s="14" t="str">
        <f t="shared" si="21"/>
        <v/>
      </c>
      <c r="W111" s="14" t="str">
        <f t="shared" si="22"/>
        <v/>
      </c>
      <c r="X111" s="14" t="str">
        <f t="shared" si="23"/>
        <v/>
      </c>
      <c r="Y111" s="14" t="str">
        <f t="shared" si="24"/>
        <v/>
      </c>
      <c r="Z111" s="14" t="str">
        <f t="shared" si="25"/>
        <v/>
      </c>
    </row>
    <row r="112" spans="1:26" x14ac:dyDescent="0.3">
      <c r="A112" s="10" t="s">
        <v>489</v>
      </c>
      <c r="B112" s="9"/>
      <c r="C112" s="11" t="str">
        <f>IFERROR(VLOOKUP(B112,'Plan Cultivos'!$A$5:$X$204,2,FALSE()),"")</f>
        <v/>
      </c>
      <c r="D112" s="11" t="str">
        <f>IFERROR(VLOOKUP(B112,'Plan Cultivos'!$A$5:$X$204,4,FALSE()),"")</f>
        <v/>
      </c>
      <c r="E112" s="9"/>
      <c r="F112" s="9"/>
      <c r="G112" s="12"/>
      <c r="H112" s="12"/>
      <c r="I112" s="11" t="str">
        <f t="shared" si="13"/>
        <v/>
      </c>
      <c r="J112" s="9"/>
      <c r="K112" s="9"/>
      <c r="L112" s="9"/>
      <c r="M112" s="9"/>
      <c r="N112" s="13"/>
      <c r="O112" s="14" t="str">
        <f t="shared" si="14"/>
        <v/>
      </c>
      <c r="P112" s="14" t="str">
        <f t="shared" si="15"/>
        <v/>
      </c>
      <c r="Q112" s="14" t="str">
        <f t="shared" si="16"/>
        <v/>
      </c>
      <c r="R112" s="14" t="str">
        <f t="shared" si="17"/>
        <v/>
      </c>
      <c r="S112" s="14" t="str">
        <f t="shared" si="18"/>
        <v/>
      </c>
      <c r="T112" s="14" t="str">
        <f t="shared" si="19"/>
        <v/>
      </c>
      <c r="U112" s="14" t="str">
        <f t="shared" si="20"/>
        <v/>
      </c>
      <c r="V112" s="14" t="str">
        <f t="shared" si="21"/>
        <v/>
      </c>
      <c r="W112" s="14" t="str">
        <f t="shared" si="22"/>
        <v/>
      </c>
      <c r="X112" s="14" t="str">
        <f t="shared" si="23"/>
        <v/>
      </c>
      <c r="Y112" s="14" t="str">
        <f t="shared" si="24"/>
        <v/>
      </c>
      <c r="Z112" s="14" t="str">
        <f t="shared" si="25"/>
        <v/>
      </c>
    </row>
    <row r="113" spans="1:26" x14ac:dyDescent="0.3">
      <c r="A113" s="10" t="s">
        <v>490</v>
      </c>
      <c r="B113" s="9"/>
      <c r="C113" s="11" t="str">
        <f>IFERROR(VLOOKUP(B113,'Plan Cultivos'!$A$5:$X$204,2,FALSE()),"")</f>
        <v/>
      </c>
      <c r="D113" s="11" t="str">
        <f>IFERROR(VLOOKUP(B113,'Plan Cultivos'!$A$5:$X$204,4,FALSE()),"")</f>
        <v/>
      </c>
      <c r="E113" s="9"/>
      <c r="F113" s="9"/>
      <c r="G113" s="12"/>
      <c r="H113" s="12"/>
      <c r="I113" s="11" t="str">
        <f t="shared" si="13"/>
        <v/>
      </c>
      <c r="J113" s="9"/>
      <c r="K113" s="9"/>
      <c r="L113" s="9"/>
      <c r="M113" s="9"/>
      <c r="N113" s="13"/>
      <c r="O113" s="14" t="str">
        <f t="shared" si="14"/>
        <v/>
      </c>
      <c r="P113" s="14" t="str">
        <f t="shared" si="15"/>
        <v/>
      </c>
      <c r="Q113" s="14" t="str">
        <f t="shared" si="16"/>
        <v/>
      </c>
      <c r="R113" s="14" t="str">
        <f t="shared" si="17"/>
        <v/>
      </c>
      <c r="S113" s="14" t="str">
        <f t="shared" si="18"/>
        <v/>
      </c>
      <c r="T113" s="14" t="str">
        <f t="shared" si="19"/>
        <v/>
      </c>
      <c r="U113" s="14" t="str">
        <f t="shared" si="20"/>
        <v/>
      </c>
      <c r="V113" s="14" t="str">
        <f t="shared" si="21"/>
        <v/>
      </c>
      <c r="W113" s="14" t="str">
        <f t="shared" si="22"/>
        <v/>
      </c>
      <c r="X113" s="14" t="str">
        <f t="shared" si="23"/>
        <v/>
      </c>
      <c r="Y113" s="14" t="str">
        <f t="shared" si="24"/>
        <v/>
      </c>
      <c r="Z113" s="14" t="str">
        <f t="shared" si="25"/>
        <v/>
      </c>
    </row>
    <row r="114" spans="1:26" x14ac:dyDescent="0.3">
      <c r="A114" s="10" t="s">
        <v>491</v>
      </c>
      <c r="B114" s="9"/>
      <c r="C114" s="11" t="str">
        <f>IFERROR(VLOOKUP(B114,'Plan Cultivos'!$A$5:$X$204,2,FALSE()),"")</f>
        <v/>
      </c>
      <c r="D114" s="11" t="str">
        <f>IFERROR(VLOOKUP(B114,'Plan Cultivos'!$A$5:$X$204,4,FALSE()),"")</f>
        <v/>
      </c>
      <c r="E114" s="9"/>
      <c r="F114" s="9"/>
      <c r="G114" s="12"/>
      <c r="H114" s="12"/>
      <c r="I114" s="11" t="str">
        <f t="shared" si="13"/>
        <v/>
      </c>
      <c r="J114" s="9"/>
      <c r="K114" s="9"/>
      <c r="L114" s="9"/>
      <c r="M114" s="9"/>
      <c r="N114" s="13"/>
      <c r="O114" s="14" t="str">
        <f t="shared" si="14"/>
        <v/>
      </c>
      <c r="P114" s="14" t="str">
        <f t="shared" si="15"/>
        <v/>
      </c>
      <c r="Q114" s="14" t="str">
        <f t="shared" si="16"/>
        <v/>
      </c>
      <c r="R114" s="14" t="str">
        <f t="shared" si="17"/>
        <v/>
      </c>
      <c r="S114" s="14" t="str">
        <f t="shared" si="18"/>
        <v/>
      </c>
      <c r="T114" s="14" t="str">
        <f t="shared" si="19"/>
        <v/>
      </c>
      <c r="U114" s="14" t="str">
        <f t="shared" si="20"/>
        <v/>
      </c>
      <c r="V114" s="14" t="str">
        <f t="shared" si="21"/>
        <v/>
      </c>
      <c r="W114" s="14" t="str">
        <f t="shared" si="22"/>
        <v/>
      </c>
      <c r="X114" s="14" t="str">
        <f t="shared" si="23"/>
        <v/>
      </c>
      <c r="Y114" s="14" t="str">
        <f t="shared" si="24"/>
        <v/>
      </c>
      <c r="Z114" s="14" t="str">
        <f t="shared" si="25"/>
        <v/>
      </c>
    </row>
    <row r="115" spans="1:26" x14ac:dyDescent="0.3">
      <c r="A115" s="10" t="s">
        <v>492</v>
      </c>
      <c r="B115" s="9"/>
      <c r="C115" s="11" t="str">
        <f>IFERROR(VLOOKUP(B115,'Plan Cultivos'!$A$5:$X$204,2,FALSE()),"")</f>
        <v/>
      </c>
      <c r="D115" s="11" t="str">
        <f>IFERROR(VLOOKUP(B115,'Plan Cultivos'!$A$5:$X$204,4,FALSE()),"")</f>
        <v/>
      </c>
      <c r="E115" s="9"/>
      <c r="F115" s="9"/>
      <c r="G115" s="12"/>
      <c r="H115" s="12"/>
      <c r="I115" s="11" t="str">
        <f t="shared" si="13"/>
        <v/>
      </c>
      <c r="J115" s="9"/>
      <c r="K115" s="9"/>
      <c r="L115" s="9"/>
      <c r="M115" s="9"/>
      <c r="N115" s="13"/>
      <c r="O115" s="14" t="str">
        <f t="shared" si="14"/>
        <v/>
      </c>
      <c r="P115" s="14" t="str">
        <f t="shared" si="15"/>
        <v/>
      </c>
      <c r="Q115" s="14" t="str">
        <f t="shared" si="16"/>
        <v/>
      </c>
      <c r="R115" s="14" t="str">
        <f t="shared" si="17"/>
        <v/>
      </c>
      <c r="S115" s="14" t="str">
        <f t="shared" si="18"/>
        <v/>
      </c>
      <c r="T115" s="14" t="str">
        <f t="shared" si="19"/>
        <v/>
      </c>
      <c r="U115" s="14" t="str">
        <f t="shared" si="20"/>
        <v/>
      </c>
      <c r="V115" s="14" t="str">
        <f t="shared" si="21"/>
        <v/>
      </c>
      <c r="W115" s="14" t="str">
        <f t="shared" si="22"/>
        <v/>
      </c>
      <c r="X115" s="14" t="str">
        <f t="shared" si="23"/>
        <v/>
      </c>
      <c r="Y115" s="14" t="str">
        <f t="shared" si="24"/>
        <v/>
      </c>
      <c r="Z115" s="14" t="str">
        <f t="shared" si="25"/>
        <v/>
      </c>
    </row>
    <row r="116" spans="1:26" x14ac:dyDescent="0.3">
      <c r="A116" s="10" t="s">
        <v>493</v>
      </c>
      <c r="B116" s="9"/>
      <c r="C116" s="11" t="str">
        <f>IFERROR(VLOOKUP(B116,'Plan Cultivos'!$A$5:$X$204,2,FALSE()),"")</f>
        <v/>
      </c>
      <c r="D116" s="11" t="str">
        <f>IFERROR(VLOOKUP(B116,'Plan Cultivos'!$A$5:$X$204,4,FALSE()),"")</f>
        <v/>
      </c>
      <c r="E116" s="9"/>
      <c r="F116" s="9"/>
      <c r="G116" s="12"/>
      <c r="H116" s="12"/>
      <c r="I116" s="11" t="str">
        <f t="shared" si="13"/>
        <v/>
      </c>
      <c r="J116" s="9"/>
      <c r="K116" s="9"/>
      <c r="L116" s="9"/>
      <c r="M116" s="9"/>
      <c r="N116" s="13"/>
      <c r="O116" s="14" t="str">
        <f t="shared" si="14"/>
        <v/>
      </c>
      <c r="P116" s="14" t="str">
        <f t="shared" si="15"/>
        <v/>
      </c>
      <c r="Q116" s="14" t="str">
        <f t="shared" si="16"/>
        <v/>
      </c>
      <c r="R116" s="14" t="str">
        <f t="shared" si="17"/>
        <v/>
      </c>
      <c r="S116" s="14" t="str">
        <f t="shared" si="18"/>
        <v/>
      </c>
      <c r="T116" s="14" t="str">
        <f t="shared" si="19"/>
        <v/>
      </c>
      <c r="U116" s="14" t="str">
        <f t="shared" si="20"/>
        <v/>
      </c>
      <c r="V116" s="14" t="str">
        <f t="shared" si="21"/>
        <v/>
      </c>
      <c r="W116" s="14" t="str">
        <f t="shared" si="22"/>
        <v/>
      </c>
      <c r="X116" s="14" t="str">
        <f t="shared" si="23"/>
        <v/>
      </c>
      <c r="Y116" s="14" t="str">
        <f t="shared" si="24"/>
        <v/>
      </c>
      <c r="Z116" s="14" t="str">
        <f t="shared" si="25"/>
        <v/>
      </c>
    </row>
    <row r="117" spans="1:26" x14ac:dyDescent="0.3">
      <c r="A117" s="10" t="s">
        <v>494</v>
      </c>
      <c r="B117" s="9"/>
      <c r="C117" s="11" t="str">
        <f>IFERROR(VLOOKUP(B117,'Plan Cultivos'!$A$5:$X$204,2,FALSE()),"")</f>
        <v/>
      </c>
      <c r="D117" s="11" t="str">
        <f>IFERROR(VLOOKUP(B117,'Plan Cultivos'!$A$5:$X$204,4,FALSE()),"")</f>
        <v/>
      </c>
      <c r="E117" s="9"/>
      <c r="F117" s="9"/>
      <c r="G117" s="12"/>
      <c r="H117" s="12"/>
      <c r="I117" s="11" t="str">
        <f t="shared" si="13"/>
        <v/>
      </c>
      <c r="J117" s="9"/>
      <c r="K117" s="9"/>
      <c r="L117" s="9"/>
      <c r="M117" s="9"/>
      <c r="N117" s="13"/>
      <c r="O117" s="14" t="str">
        <f t="shared" si="14"/>
        <v/>
      </c>
      <c r="P117" s="14" t="str">
        <f t="shared" si="15"/>
        <v/>
      </c>
      <c r="Q117" s="14" t="str">
        <f t="shared" si="16"/>
        <v/>
      </c>
      <c r="R117" s="14" t="str">
        <f t="shared" si="17"/>
        <v/>
      </c>
      <c r="S117" s="14" t="str">
        <f t="shared" si="18"/>
        <v/>
      </c>
      <c r="T117" s="14" t="str">
        <f t="shared" si="19"/>
        <v/>
      </c>
      <c r="U117" s="14" t="str">
        <f t="shared" si="20"/>
        <v/>
      </c>
      <c r="V117" s="14" t="str">
        <f t="shared" si="21"/>
        <v/>
      </c>
      <c r="W117" s="14" t="str">
        <f t="shared" si="22"/>
        <v/>
      </c>
      <c r="X117" s="14" t="str">
        <f t="shared" si="23"/>
        <v/>
      </c>
      <c r="Y117" s="14" t="str">
        <f t="shared" si="24"/>
        <v/>
      </c>
      <c r="Z117" s="14" t="str">
        <f t="shared" si="25"/>
        <v/>
      </c>
    </row>
    <row r="118" spans="1:26" x14ac:dyDescent="0.3">
      <c r="A118" s="10" t="s">
        <v>495</v>
      </c>
      <c r="B118" s="9"/>
      <c r="C118" s="11" t="str">
        <f>IFERROR(VLOOKUP(B118,'Plan Cultivos'!$A$5:$X$204,2,FALSE()),"")</f>
        <v/>
      </c>
      <c r="D118" s="11" t="str">
        <f>IFERROR(VLOOKUP(B118,'Plan Cultivos'!$A$5:$X$204,4,FALSE()),"")</f>
        <v/>
      </c>
      <c r="E118" s="9"/>
      <c r="F118" s="9"/>
      <c r="G118" s="12"/>
      <c r="H118" s="12"/>
      <c r="I118" s="11" t="str">
        <f t="shared" si="13"/>
        <v/>
      </c>
      <c r="J118" s="9"/>
      <c r="K118" s="9"/>
      <c r="L118" s="9"/>
      <c r="M118" s="9"/>
      <c r="N118" s="13"/>
      <c r="O118" s="14" t="str">
        <f t="shared" si="14"/>
        <v/>
      </c>
      <c r="P118" s="14" t="str">
        <f t="shared" si="15"/>
        <v/>
      </c>
      <c r="Q118" s="14" t="str">
        <f t="shared" si="16"/>
        <v/>
      </c>
      <c r="R118" s="14" t="str">
        <f t="shared" si="17"/>
        <v/>
      </c>
      <c r="S118" s="14" t="str">
        <f t="shared" si="18"/>
        <v/>
      </c>
      <c r="T118" s="14" t="str">
        <f t="shared" si="19"/>
        <v/>
      </c>
      <c r="U118" s="14" t="str">
        <f t="shared" si="20"/>
        <v/>
      </c>
      <c r="V118" s="14" t="str">
        <f t="shared" si="21"/>
        <v/>
      </c>
      <c r="W118" s="14" t="str">
        <f t="shared" si="22"/>
        <v/>
      </c>
      <c r="X118" s="14" t="str">
        <f t="shared" si="23"/>
        <v/>
      </c>
      <c r="Y118" s="14" t="str">
        <f t="shared" si="24"/>
        <v/>
      </c>
      <c r="Z118" s="14" t="str">
        <f t="shared" si="25"/>
        <v/>
      </c>
    </row>
    <row r="119" spans="1:26" x14ac:dyDescent="0.3">
      <c r="A119" s="10" t="s">
        <v>496</v>
      </c>
      <c r="B119" s="9"/>
      <c r="C119" s="11" t="str">
        <f>IFERROR(VLOOKUP(B119,'Plan Cultivos'!$A$5:$X$204,2,FALSE()),"")</f>
        <v/>
      </c>
      <c r="D119" s="11" t="str">
        <f>IFERROR(VLOOKUP(B119,'Plan Cultivos'!$A$5:$X$204,4,FALSE()),"")</f>
        <v/>
      </c>
      <c r="E119" s="9"/>
      <c r="F119" s="9"/>
      <c r="G119" s="12"/>
      <c r="H119" s="12"/>
      <c r="I119" s="11" t="str">
        <f t="shared" si="13"/>
        <v/>
      </c>
      <c r="J119" s="9"/>
      <c r="K119" s="9"/>
      <c r="L119" s="9"/>
      <c r="M119" s="9"/>
      <c r="N119" s="13"/>
      <c r="O119" s="14" t="str">
        <f t="shared" si="14"/>
        <v/>
      </c>
      <c r="P119" s="14" t="str">
        <f t="shared" si="15"/>
        <v/>
      </c>
      <c r="Q119" s="14" t="str">
        <f t="shared" si="16"/>
        <v/>
      </c>
      <c r="R119" s="14" t="str">
        <f t="shared" si="17"/>
        <v/>
      </c>
      <c r="S119" s="14" t="str">
        <f t="shared" si="18"/>
        <v/>
      </c>
      <c r="T119" s="14" t="str">
        <f t="shared" si="19"/>
        <v/>
      </c>
      <c r="U119" s="14" t="str">
        <f t="shared" si="20"/>
        <v/>
      </c>
      <c r="V119" s="14" t="str">
        <f t="shared" si="21"/>
        <v/>
      </c>
      <c r="W119" s="14" t="str">
        <f t="shared" si="22"/>
        <v/>
      </c>
      <c r="X119" s="14" t="str">
        <f t="shared" si="23"/>
        <v/>
      </c>
      <c r="Y119" s="14" t="str">
        <f t="shared" si="24"/>
        <v/>
      </c>
      <c r="Z119" s="14" t="str">
        <f t="shared" si="25"/>
        <v/>
      </c>
    </row>
    <row r="120" spans="1:26" x14ac:dyDescent="0.3">
      <c r="A120" s="10" t="s">
        <v>497</v>
      </c>
      <c r="B120" s="9"/>
      <c r="C120" s="11" t="str">
        <f>IFERROR(VLOOKUP(B120,'Plan Cultivos'!$A$5:$X$204,2,FALSE()),"")</f>
        <v/>
      </c>
      <c r="D120" s="11" t="str">
        <f>IFERROR(VLOOKUP(B120,'Plan Cultivos'!$A$5:$X$204,4,FALSE()),"")</f>
        <v/>
      </c>
      <c r="E120" s="9"/>
      <c r="F120" s="9"/>
      <c r="G120" s="12"/>
      <c r="H120" s="12"/>
      <c r="I120" s="11" t="str">
        <f t="shared" si="13"/>
        <v/>
      </c>
      <c r="J120" s="9"/>
      <c r="K120" s="9"/>
      <c r="L120" s="9"/>
      <c r="M120" s="9"/>
      <c r="N120" s="13"/>
      <c r="O120" s="14" t="str">
        <f t="shared" si="14"/>
        <v/>
      </c>
      <c r="P120" s="14" t="str">
        <f t="shared" si="15"/>
        <v/>
      </c>
      <c r="Q120" s="14" t="str">
        <f t="shared" si="16"/>
        <v/>
      </c>
      <c r="R120" s="14" t="str">
        <f t="shared" si="17"/>
        <v/>
      </c>
      <c r="S120" s="14" t="str">
        <f t="shared" si="18"/>
        <v/>
      </c>
      <c r="T120" s="14" t="str">
        <f t="shared" si="19"/>
        <v/>
      </c>
      <c r="U120" s="14" t="str">
        <f t="shared" si="20"/>
        <v/>
      </c>
      <c r="V120" s="14" t="str">
        <f t="shared" si="21"/>
        <v/>
      </c>
      <c r="W120" s="14" t="str">
        <f t="shared" si="22"/>
        <v/>
      </c>
      <c r="X120" s="14" t="str">
        <f t="shared" si="23"/>
        <v/>
      </c>
      <c r="Y120" s="14" t="str">
        <f t="shared" si="24"/>
        <v/>
      </c>
      <c r="Z120" s="14" t="str">
        <f t="shared" si="25"/>
        <v/>
      </c>
    </row>
    <row r="121" spans="1:26" x14ac:dyDescent="0.3">
      <c r="A121" s="10" t="s">
        <v>498</v>
      </c>
      <c r="B121" s="9"/>
      <c r="C121" s="11" t="str">
        <f>IFERROR(VLOOKUP(B121,'Plan Cultivos'!$A$5:$X$204,2,FALSE()),"")</f>
        <v/>
      </c>
      <c r="D121" s="11" t="str">
        <f>IFERROR(VLOOKUP(B121,'Plan Cultivos'!$A$5:$X$204,4,FALSE()),"")</f>
        <v/>
      </c>
      <c r="E121" s="9"/>
      <c r="F121" s="9"/>
      <c r="G121" s="12"/>
      <c r="H121" s="12"/>
      <c r="I121" s="11" t="str">
        <f t="shared" si="13"/>
        <v/>
      </c>
      <c r="J121" s="9"/>
      <c r="K121" s="9"/>
      <c r="L121" s="9"/>
      <c r="M121" s="9"/>
      <c r="N121" s="13"/>
      <c r="O121" s="14" t="str">
        <f t="shared" si="14"/>
        <v/>
      </c>
      <c r="P121" s="14" t="str">
        <f t="shared" si="15"/>
        <v/>
      </c>
      <c r="Q121" s="14" t="str">
        <f t="shared" si="16"/>
        <v/>
      </c>
      <c r="R121" s="14" t="str">
        <f t="shared" si="17"/>
        <v/>
      </c>
      <c r="S121" s="14" t="str">
        <f t="shared" si="18"/>
        <v/>
      </c>
      <c r="T121" s="14" t="str">
        <f t="shared" si="19"/>
        <v/>
      </c>
      <c r="U121" s="14" t="str">
        <f t="shared" si="20"/>
        <v/>
      </c>
      <c r="V121" s="14" t="str">
        <f t="shared" si="21"/>
        <v/>
      </c>
      <c r="W121" s="14" t="str">
        <f t="shared" si="22"/>
        <v/>
      </c>
      <c r="X121" s="14" t="str">
        <f t="shared" si="23"/>
        <v/>
      </c>
      <c r="Y121" s="14" t="str">
        <f t="shared" si="24"/>
        <v/>
      </c>
      <c r="Z121" s="14" t="str">
        <f t="shared" si="25"/>
        <v/>
      </c>
    </row>
    <row r="122" spans="1:26" x14ac:dyDescent="0.3">
      <c r="A122" s="10" t="s">
        <v>499</v>
      </c>
      <c r="B122" s="9"/>
      <c r="C122" s="11" t="str">
        <f>IFERROR(VLOOKUP(B122,'Plan Cultivos'!$A$5:$X$204,2,FALSE()),"")</f>
        <v/>
      </c>
      <c r="D122" s="11" t="str">
        <f>IFERROR(VLOOKUP(B122,'Plan Cultivos'!$A$5:$X$204,4,FALSE()),"")</f>
        <v/>
      </c>
      <c r="E122" s="9"/>
      <c r="F122" s="9"/>
      <c r="G122" s="12"/>
      <c r="H122" s="12"/>
      <c r="I122" s="11" t="str">
        <f t="shared" si="13"/>
        <v/>
      </c>
      <c r="J122" s="9"/>
      <c r="K122" s="9"/>
      <c r="L122" s="9"/>
      <c r="M122" s="9"/>
      <c r="N122" s="13"/>
      <c r="O122" s="14" t="str">
        <f t="shared" si="14"/>
        <v/>
      </c>
      <c r="P122" s="14" t="str">
        <f t="shared" si="15"/>
        <v/>
      </c>
      <c r="Q122" s="14" t="str">
        <f t="shared" si="16"/>
        <v/>
      </c>
      <c r="R122" s="14" t="str">
        <f t="shared" si="17"/>
        <v/>
      </c>
      <c r="S122" s="14" t="str">
        <f t="shared" si="18"/>
        <v/>
      </c>
      <c r="T122" s="14" t="str">
        <f t="shared" si="19"/>
        <v/>
      </c>
      <c r="U122" s="14" t="str">
        <f t="shared" si="20"/>
        <v/>
      </c>
      <c r="V122" s="14" t="str">
        <f t="shared" si="21"/>
        <v/>
      </c>
      <c r="W122" s="14" t="str">
        <f t="shared" si="22"/>
        <v/>
      </c>
      <c r="X122" s="14" t="str">
        <f t="shared" si="23"/>
        <v/>
      </c>
      <c r="Y122" s="14" t="str">
        <f t="shared" si="24"/>
        <v/>
      </c>
      <c r="Z122" s="14" t="str">
        <f t="shared" si="25"/>
        <v/>
      </c>
    </row>
    <row r="123" spans="1:26" x14ac:dyDescent="0.3">
      <c r="A123" s="10" t="s">
        <v>500</v>
      </c>
      <c r="B123" s="9"/>
      <c r="C123" s="11" t="str">
        <f>IFERROR(VLOOKUP(B123,'Plan Cultivos'!$A$5:$X$204,2,FALSE()),"")</f>
        <v/>
      </c>
      <c r="D123" s="11" t="str">
        <f>IFERROR(VLOOKUP(B123,'Plan Cultivos'!$A$5:$X$204,4,FALSE()),"")</f>
        <v/>
      </c>
      <c r="E123" s="9"/>
      <c r="F123" s="9"/>
      <c r="G123" s="12"/>
      <c r="H123" s="12"/>
      <c r="I123" s="11" t="str">
        <f t="shared" si="13"/>
        <v/>
      </c>
      <c r="J123" s="9"/>
      <c r="K123" s="9"/>
      <c r="L123" s="9"/>
      <c r="M123" s="9"/>
      <c r="N123" s="13"/>
      <c r="O123" s="14" t="str">
        <f t="shared" si="14"/>
        <v/>
      </c>
      <c r="P123" s="14" t="str">
        <f t="shared" si="15"/>
        <v/>
      </c>
      <c r="Q123" s="14" t="str">
        <f t="shared" si="16"/>
        <v/>
      </c>
      <c r="R123" s="14" t="str">
        <f t="shared" si="17"/>
        <v/>
      </c>
      <c r="S123" s="14" t="str">
        <f t="shared" si="18"/>
        <v/>
      </c>
      <c r="T123" s="14" t="str">
        <f t="shared" si="19"/>
        <v/>
      </c>
      <c r="U123" s="14" t="str">
        <f t="shared" si="20"/>
        <v/>
      </c>
      <c r="V123" s="14" t="str">
        <f t="shared" si="21"/>
        <v/>
      </c>
      <c r="W123" s="14" t="str">
        <f t="shared" si="22"/>
        <v/>
      </c>
      <c r="X123" s="14" t="str">
        <f t="shared" si="23"/>
        <v/>
      </c>
      <c r="Y123" s="14" t="str">
        <f t="shared" si="24"/>
        <v/>
      </c>
      <c r="Z123" s="14" t="str">
        <f t="shared" si="25"/>
        <v/>
      </c>
    </row>
    <row r="124" spans="1:26" x14ac:dyDescent="0.3">
      <c r="A124" s="10" t="s">
        <v>501</v>
      </c>
      <c r="B124" s="9"/>
      <c r="C124" s="11" t="str">
        <f>IFERROR(VLOOKUP(B124,'Plan Cultivos'!$A$5:$X$204,2,FALSE()),"")</f>
        <v/>
      </c>
      <c r="D124" s="11" t="str">
        <f>IFERROR(VLOOKUP(B124,'Plan Cultivos'!$A$5:$X$204,4,FALSE()),"")</f>
        <v/>
      </c>
      <c r="E124" s="9"/>
      <c r="F124" s="9"/>
      <c r="G124" s="12"/>
      <c r="H124" s="12"/>
      <c r="I124" s="11" t="str">
        <f t="shared" si="13"/>
        <v/>
      </c>
      <c r="J124" s="9"/>
      <c r="K124" s="9"/>
      <c r="L124" s="9"/>
      <c r="M124" s="9"/>
      <c r="N124" s="13"/>
      <c r="O124" s="14" t="str">
        <f t="shared" si="14"/>
        <v/>
      </c>
      <c r="P124" s="14" t="str">
        <f t="shared" si="15"/>
        <v/>
      </c>
      <c r="Q124" s="14" t="str">
        <f t="shared" si="16"/>
        <v/>
      </c>
      <c r="R124" s="14" t="str">
        <f t="shared" si="17"/>
        <v/>
      </c>
      <c r="S124" s="14" t="str">
        <f t="shared" si="18"/>
        <v/>
      </c>
      <c r="T124" s="14" t="str">
        <f t="shared" si="19"/>
        <v/>
      </c>
      <c r="U124" s="14" t="str">
        <f t="shared" si="20"/>
        <v/>
      </c>
      <c r="V124" s="14" t="str">
        <f t="shared" si="21"/>
        <v/>
      </c>
      <c r="W124" s="14" t="str">
        <f t="shared" si="22"/>
        <v/>
      </c>
      <c r="X124" s="14" t="str">
        <f t="shared" si="23"/>
        <v/>
      </c>
      <c r="Y124" s="14" t="str">
        <f t="shared" si="24"/>
        <v/>
      </c>
      <c r="Z124" s="14" t="str">
        <f t="shared" si="25"/>
        <v/>
      </c>
    </row>
    <row r="125" spans="1:26" x14ac:dyDescent="0.3">
      <c r="A125" s="10" t="s">
        <v>502</v>
      </c>
      <c r="B125" s="9"/>
      <c r="C125" s="11" t="str">
        <f>IFERROR(VLOOKUP(B125,'Plan Cultivos'!$A$5:$X$204,2,FALSE()),"")</f>
        <v/>
      </c>
      <c r="D125" s="11" t="str">
        <f>IFERROR(VLOOKUP(B125,'Plan Cultivos'!$A$5:$X$204,4,FALSE()),"")</f>
        <v/>
      </c>
      <c r="E125" s="9"/>
      <c r="F125" s="9"/>
      <c r="G125" s="12"/>
      <c r="H125" s="12"/>
      <c r="I125" s="11" t="str">
        <f t="shared" si="13"/>
        <v/>
      </c>
      <c r="J125" s="9"/>
      <c r="K125" s="9"/>
      <c r="L125" s="9"/>
      <c r="M125" s="9"/>
      <c r="N125" s="13"/>
      <c r="O125" s="14" t="str">
        <f t="shared" si="14"/>
        <v/>
      </c>
      <c r="P125" s="14" t="str">
        <f t="shared" si="15"/>
        <v/>
      </c>
      <c r="Q125" s="14" t="str">
        <f t="shared" si="16"/>
        <v/>
      </c>
      <c r="R125" s="14" t="str">
        <f t="shared" si="17"/>
        <v/>
      </c>
      <c r="S125" s="14" t="str">
        <f t="shared" si="18"/>
        <v/>
      </c>
      <c r="T125" s="14" t="str">
        <f t="shared" si="19"/>
        <v/>
      </c>
      <c r="U125" s="14" t="str">
        <f t="shared" si="20"/>
        <v/>
      </c>
      <c r="V125" s="14" t="str">
        <f t="shared" si="21"/>
        <v/>
      </c>
      <c r="W125" s="14" t="str">
        <f t="shared" si="22"/>
        <v/>
      </c>
      <c r="X125" s="14" t="str">
        <f t="shared" si="23"/>
        <v/>
      </c>
      <c r="Y125" s="14" t="str">
        <f t="shared" si="24"/>
        <v/>
      </c>
      <c r="Z125" s="14" t="str">
        <f t="shared" si="25"/>
        <v/>
      </c>
    </row>
    <row r="126" spans="1:26" x14ac:dyDescent="0.3">
      <c r="A126" s="10" t="s">
        <v>503</v>
      </c>
      <c r="B126" s="9"/>
      <c r="C126" s="11" t="str">
        <f>IFERROR(VLOOKUP(B126,'Plan Cultivos'!$A$5:$X$204,2,FALSE()),"")</f>
        <v/>
      </c>
      <c r="D126" s="11" t="str">
        <f>IFERROR(VLOOKUP(B126,'Plan Cultivos'!$A$5:$X$204,4,FALSE()),"")</f>
        <v/>
      </c>
      <c r="E126" s="9"/>
      <c r="F126" s="9"/>
      <c r="G126" s="12"/>
      <c r="H126" s="12"/>
      <c r="I126" s="11" t="str">
        <f t="shared" si="13"/>
        <v/>
      </c>
      <c r="J126" s="9"/>
      <c r="K126" s="9"/>
      <c r="L126" s="9"/>
      <c r="M126" s="9"/>
      <c r="N126" s="13"/>
      <c r="O126" s="14" t="str">
        <f t="shared" si="14"/>
        <v/>
      </c>
      <c r="P126" s="14" t="str">
        <f t="shared" si="15"/>
        <v/>
      </c>
      <c r="Q126" s="14" t="str">
        <f t="shared" si="16"/>
        <v/>
      </c>
      <c r="R126" s="14" t="str">
        <f t="shared" si="17"/>
        <v/>
      </c>
      <c r="S126" s="14" t="str">
        <f t="shared" si="18"/>
        <v/>
      </c>
      <c r="T126" s="14" t="str">
        <f t="shared" si="19"/>
        <v/>
      </c>
      <c r="U126" s="14" t="str">
        <f t="shared" si="20"/>
        <v/>
      </c>
      <c r="V126" s="14" t="str">
        <f t="shared" si="21"/>
        <v/>
      </c>
      <c r="W126" s="14" t="str">
        <f t="shared" si="22"/>
        <v/>
      </c>
      <c r="X126" s="14" t="str">
        <f t="shared" si="23"/>
        <v/>
      </c>
      <c r="Y126" s="14" t="str">
        <f t="shared" si="24"/>
        <v/>
      </c>
      <c r="Z126" s="14" t="str">
        <f t="shared" si="25"/>
        <v/>
      </c>
    </row>
    <row r="127" spans="1:26" x14ac:dyDescent="0.3">
      <c r="A127" s="10" t="s">
        <v>504</v>
      </c>
      <c r="B127" s="9"/>
      <c r="C127" s="11" t="str">
        <f>IFERROR(VLOOKUP(B127,'Plan Cultivos'!$A$5:$X$204,2,FALSE()),"")</f>
        <v/>
      </c>
      <c r="D127" s="11" t="str">
        <f>IFERROR(VLOOKUP(B127,'Plan Cultivos'!$A$5:$X$204,4,FALSE()),"")</f>
        <v/>
      </c>
      <c r="E127" s="9"/>
      <c r="F127" s="9"/>
      <c r="G127" s="12"/>
      <c r="H127" s="12"/>
      <c r="I127" s="11" t="str">
        <f t="shared" si="13"/>
        <v/>
      </c>
      <c r="J127" s="9"/>
      <c r="K127" s="9"/>
      <c r="L127" s="9"/>
      <c r="M127" s="9"/>
      <c r="N127" s="13"/>
      <c r="O127" s="14" t="str">
        <f t="shared" si="14"/>
        <v/>
      </c>
      <c r="P127" s="14" t="str">
        <f t="shared" si="15"/>
        <v/>
      </c>
      <c r="Q127" s="14" t="str">
        <f t="shared" si="16"/>
        <v/>
      </c>
      <c r="R127" s="14" t="str">
        <f t="shared" si="17"/>
        <v/>
      </c>
      <c r="S127" s="14" t="str">
        <f t="shared" si="18"/>
        <v/>
      </c>
      <c r="T127" s="14" t="str">
        <f t="shared" si="19"/>
        <v/>
      </c>
      <c r="U127" s="14" t="str">
        <f t="shared" si="20"/>
        <v/>
      </c>
      <c r="V127" s="14" t="str">
        <f t="shared" si="21"/>
        <v/>
      </c>
      <c r="W127" s="14" t="str">
        <f t="shared" si="22"/>
        <v/>
      </c>
      <c r="X127" s="14" t="str">
        <f t="shared" si="23"/>
        <v/>
      </c>
      <c r="Y127" s="14" t="str">
        <f t="shared" si="24"/>
        <v/>
      </c>
      <c r="Z127" s="14" t="str">
        <f t="shared" si="25"/>
        <v/>
      </c>
    </row>
    <row r="128" spans="1:26" x14ac:dyDescent="0.3">
      <c r="A128" s="10" t="s">
        <v>505</v>
      </c>
      <c r="B128" s="9"/>
      <c r="C128" s="11" t="str">
        <f>IFERROR(VLOOKUP(B128,'Plan Cultivos'!$A$5:$X$204,2,FALSE()),"")</f>
        <v/>
      </c>
      <c r="D128" s="11" t="str">
        <f>IFERROR(VLOOKUP(B128,'Plan Cultivos'!$A$5:$X$204,4,FALSE()),"")</f>
        <v/>
      </c>
      <c r="E128" s="9"/>
      <c r="F128" s="9"/>
      <c r="G128" s="12"/>
      <c r="H128" s="12"/>
      <c r="I128" s="11" t="str">
        <f t="shared" si="13"/>
        <v/>
      </c>
      <c r="J128" s="9"/>
      <c r="K128" s="9"/>
      <c r="L128" s="9"/>
      <c r="M128" s="9"/>
      <c r="N128" s="13"/>
      <c r="O128" s="14" t="str">
        <f t="shared" si="14"/>
        <v/>
      </c>
      <c r="P128" s="14" t="str">
        <f t="shared" si="15"/>
        <v/>
      </c>
      <c r="Q128" s="14" t="str">
        <f t="shared" si="16"/>
        <v/>
      </c>
      <c r="R128" s="14" t="str">
        <f t="shared" si="17"/>
        <v/>
      </c>
      <c r="S128" s="14" t="str">
        <f t="shared" si="18"/>
        <v/>
      </c>
      <c r="T128" s="14" t="str">
        <f t="shared" si="19"/>
        <v/>
      </c>
      <c r="U128" s="14" t="str">
        <f t="shared" si="20"/>
        <v/>
      </c>
      <c r="V128" s="14" t="str">
        <f t="shared" si="21"/>
        <v/>
      </c>
      <c r="W128" s="14" t="str">
        <f t="shared" si="22"/>
        <v/>
      </c>
      <c r="X128" s="14" t="str">
        <f t="shared" si="23"/>
        <v/>
      </c>
      <c r="Y128" s="14" t="str">
        <f t="shared" si="24"/>
        <v/>
      </c>
      <c r="Z128" s="14" t="str">
        <f t="shared" si="25"/>
        <v/>
      </c>
    </row>
    <row r="129" spans="1:26" x14ac:dyDescent="0.3">
      <c r="A129" s="10" t="s">
        <v>506</v>
      </c>
      <c r="B129" s="9"/>
      <c r="C129" s="11" t="str">
        <f>IFERROR(VLOOKUP(B129,'Plan Cultivos'!$A$5:$X$204,2,FALSE()),"")</f>
        <v/>
      </c>
      <c r="D129" s="11" t="str">
        <f>IFERROR(VLOOKUP(B129,'Plan Cultivos'!$A$5:$X$204,4,FALSE()),"")</f>
        <v/>
      </c>
      <c r="E129" s="9"/>
      <c r="F129" s="9"/>
      <c r="G129" s="12"/>
      <c r="H129" s="12"/>
      <c r="I129" s="11" t="str">
        <f t="shared" si="13"/>
        <v/>
      </c>
      <c r="J129" s="9"/>
      <c r="K129" s="9"/>
      <c r="L129" s="9"/>
      <c r="M129" s="9"/>
      <c r="N129" s="13"/>
      <c r="O129" s="14" t="str">
        <f t="shared" si="14"/>
        <v/>
      </c>
      <c r="P129" s="14" t="str">
        <f t="shared" si="15"/>
        <v/>
      </c>
      <c r="Q129" s="14" t="str">
        <f t="shared" si="16"/>
        <v/>
      </c>
      <c r="R129" s="14" t="str">
        <f t="shared" si="17"/>
        <v/>
      </c>
      <c r="S129" s="14" t="str">
        <f t="shared" si="18"/>
        <v/>
      </c>
      <c r="T129" s="14" t="str">
        <f t="shared" si="19"/>
        <v/>
      </c>
      <c r="U129" s="14" t="str">
        <f t="shared" si="20"/>
        <v/>
      </c>
      <c r="V129" s="14" t="str">
        <f t="shared" si="21"/>
        <v/>
      </c>
      <c r="W129" s="14" t="str">
        <f t="shared" si="22"/>
        <v/>
      </c>
      <c r="X129" s="14" t="str">
        <f t="shared" si="23"/>
        <v/>
      </c>
      <c r="Y129" s="14" t="str">
        <f t="shared" si="24"/>
        <v/>
      </c>
      <c r="Z129" s="14" t="str">
        <f t="shared" si="25"/>
        <v/>
      </c>
    </row>
    <row r="130" spans="1:26" x14ac:dyDescent="0.3">
      <c r="A130" s="10" t="s">
        <v>507</v>
      </c>
      <c r="B130" s="9"/>
      <c r="C130" s="11" t="str">
        <f>IFERROR(VLOOKUP(B130,'Plan Cultivos'!$A$5:$X$204,2,FALSE()),"")</f>
        <v/>
      </c>
      <c r="D130" s="11" t="str">
        <f>IFERROR(VLOOKUP(B130,'Plan Cultivos'!$A$5:$X$204,4,FALSE()),"")</f>
        <v/>
      </c>
      <c r="E130" s="9"/>
      <c r="F130" s="9"/>
      <c r="G130" s="12"/>
      <c r="H130" s="12"/>
      <c r="I130" s="11" t="str">
        <f t="shared" si="13"/>
        <v/>
      </c>
      <c r="J130" s="9"/>
      <c r="K130" s="9"/>
      <c r="L130" s="9"/>
      <c r="M130" s="9"/>
      <c r="N130" s="13"/>
      <c r="O130" s="14" t="str">
        <f t="shared" si="14"/>
        <v/>
      </c>
      <c r="P130" s="14" t="str">
        <f t="shared" si="15"/>
        <v/>
      </c>
      <c r="Q130" s="14" t="str">
        <f t="shared" si="16"/>
        <v/>
      </c>
      <c r="R130" s="14" t="str">
        <f t="shared" si="17"/>
        <v/>
      </c>
      <c r="S130" s="14" t="str">
        <f t="shared" si="18"/>
        <v/>
      </c>
      <c r="T130" s="14" t="str">
        <f t="shared" si="19"/>
        <v/>
      </c>
      <c r="U130" s="14" t="str">
        <f t="shared" si="20"/>
        <v/>
      </c>
      <c r="V130" s="14" t="str">
        <f t="shared" si="21"/>
        <v/>
      </c>
      <c r="W130" s="14" t="str">
        <f t="shared" si="22"/>
        <v/>
      </c>
      <c r="X130" s="14" t="str">
        <f t="shared" si="23"/>
        <v/>
      </c>
      <c r="Y130" s="14" t="str">
        <f t="shared" si="24"/>
        <v/>
      </c>
      <c r="Z130" s="14" t="str">
        <f t="shared" si="25"/>
        <v/>
      </c>
    </row>
    <row r="131" spans="1:26" x14ac:dyDescent="0.3">
      <c r="A131" s="10" t="s">
        <v>508</v>
      </c>
      <c r="B131" s="9"/>
      <c r="C131" s="11" t="str">
        <f>IFERROR(VLOOKUP(B131,'Plan Cultivos'!$A$5:$X$204,2,FALSE()),"")</f>
        <v/>
      </c>
      <c r="D131" s="11" t="str">
        <f>IFERROR(VLOOKUP(B131,'Plan Cultivos'!$A$5:$X$204,4,FALSE()),"")</f>
        <v/>
      </c>
      <c r="E131" s="9"/>
      <c r="F131" s="9"/>
      <c r="G131" s="12"/>
      <c r="H131" s="12"/>
      <c r="I131" s="11" t="str">
        <f t="shared" si="13"/>
        <v/>
      </c>
      <c r="J131" s="9"/>
      <c r="K131" s="9"/>
      <c r="L131" s="9"/>
      <c r="M131" s="9"/>
      <c r="N131" s="13"/>
      <c r="O131" s="14" t="str">
        <f t="shared" si="14"/>
        <v/>
      </c>
      <c r="P131" s="14" t="str">
        <f t="shared" si="15"/>
        <v/>
      </c>
      <c r="Q131" s="14" t="str">
        <f t="shared" si="16"/>
        <v/>
      </c>
      <c r="R131" s="14" t="str">
        <f t="shared" si="17"/>
        <v/>
      </c>
      <c r="S131" s="14" t="str">
        <f t="shared" si="18"/>
        <v/>
      </c>
      <c r="T131" s="14" t="str">
        <f t="shared" si="19"/>
        <v/>
      </c>
      <c r="U131" s="14" t="str">
        <f t="shared" si="20"/>
        <v/>
      </c>
      <c r="V131" s="14" t="str">
        <f t="shared" si="21"/>
        <v/>
      </c>
      <c r="W131" s="14" t="str">
        <f t="shared" si="22"/>
        <v/>
      </c>
      <c r="X131" s="14" t="str">
        <f t="shared" si="23"/>
        <v/>
      </c>
      <c r="Y131" s="14" t="str">
        <f t="shared" si="24"/>
        <v/>
      </c>
      <c r="Z131" s="14" t="str">
        <f t="shared" si="25"/>
        <v/>
      </c>
    </row>
    <row r="132" spans="1:26" x14ac:dyDescent="0.3">
      <c r="A132" s="10" t="s">
        <v>509</v>
      </c>
      <c r="B132" s="9"/>
      <c r="C132" s="11" t="str">
        <f>IFERROR(VLOOKUP(B132,'Plan Cultivos'!$A$5:$X$204,2,FALSE()),"")</f>
        <v/>
      </c>
      <c r="D132" s="11" t="str">
        <f>IFERROR(VLOOKUP(B132,'Plan Cultivos'!$A$5:$X$204,4,FALSE()),"")</f>
        <v/>
      </c>
      <c r="E132" s="9"/>
      <c r="F132" s="9"/>
      <c r="G132" s="12"/>
      <c r="H132" s="12"/>
      <c r="I132" s="11" t="str">
        <f t="shared" si="13"/>
        <v/>
      </c>
      <c r="J132" s="9"/>
      <c r="K132" s="9"/>
      <c r="L132" s="9"/>
      <c r="M132" s="9"/>
      <c r="N132" s="13"/>
      <c r="O132" s="14" t="str">
        <f t="shared" si="14"/>
        <v/>
      </c>
      <c r="P132" s="14" t="str">
        <f t="shared" si="15"/>
        <v/>
      </c>
      <c r="Q132" s="14" t="str">
        <f t="shared" si="16"/>
        <v/>
      </c>
      <c r="R132" s="14" t="str">
        <f t="shared" si="17"/>
        <v/>
      </c>
      <c r="S132" s="14" t="str">
        <f t="shared" si="18"/>
        <v/>
      </c>
      <c r="T132" s="14" t="str">
        <f t="shared" si="19"/>
        <v/>
      </c>
      <c r="U132" s="14" t="str">
        <f t="shared" si="20"/>
        <v/>
      </c>
      <c r="V132" s="14" t="str">
        <f t="shared" si="21"/>
        <v/>
      </c>
      <c r="W132" s="14" t="str">
        <f t="shared" si="22"/>
        <v/>
      </c>
      <c r="X132" s="14" t="str">
        <f t="shared" si="23"/>
        <v/>
      </c>
      <c r="Y132" s="14" t="str">
        <f t="shared" si="24"/>
        <v/>
      </c>
      <c r="Z132" s="14" t="str">
        <f t="shared" si="25"/>
        <v/>
      </c>
    </row>
    <row r="133" spans="1:26" x14ac:dyDescent="0.3">
      <c r="A133" s="10" t="s">
        <v>510</v>
      </c>
      <c r="B133" s="9"/>
      <c r="C133" s="11" t="str">
        <f>IFERROR(VLOOKUP(B133,'Plan Cultivos'!$A$5:$X$204,2,FALSE()),"")</f>
        <v/>
      </c>
      <c r="D133" s="11" t="str">
        <f>IFERROR(VLOOKUP(B133,'Plan Cultivos'!$A$5:$X$204,4,FALSE()),"")</f>
        <v/>
      </c>
      <c r="E133" s="9"/>
      <c r="F133" s="9"/>
      <c r="G133" s="12"/>
      <c r="H133" s="12"/>
      <c r="I133" s="11" t="str">
        <f t="shared" ref="I133:I196" si="26">IF(OR(G133="",H133=""),"",H133-G133+1)</f>
        <v/>
      </c>
      <c r="J133" s="9"/>
      <c r="K133" s="9"/>
      <c r="L133" s="9"/>
      <c r="M133" s="9"/>
      <c r="N133" s="13"/>
      <c r="O133" s="14" t="str">
        <f t="shared" ref="O133:O196" si="27">IF(AND($G133&lt;DATE(2026,2,1),$H133&gt;=DATE(2026,1,1)),1,"")</f>
        <v/>
      </c>
      <c r="P133" s="14" t="str">
        <f t="shared" ref="P133:P196" si="28">IF(AND($G133&lt;DATE(2026,3,1),$H133&gt;=DATE(2026,2,1)),1,"")</f>
        <v/>
      </c>
      <c r="Q133" s="14" t="str">
        <f t="shared" ref="Q133:Q196" si="29">IF(AND($G133&lt;DATE(2026,4,1),$H133&gt;=DATE(2026,3,1)),1,"")</f>
        <v/>
      </c>
      <c r="R133" s="14" t="str">
        <f t="shared" ref="R133:R196" si="30">IF(AND($G133&lt;DATE(2026,5,1),$H133&gt;=DATE(2026,4,1)),1,"")</f>
        <v/>
      </c>
      <c r="S133" s="14" t="str">
        <f t="shared" ref="S133:S196" si="31">IF(AND($G133&lt;DATE(2026,6,1),$H133&gt;=DATE(2026,5,1)),1,"")</f>
        <v/>
      </c>
      <c r="T133" s="14" t="str">
        <f t="shared" ref="T133:T196" si="32">IF(AND($G133&lt;DATE(2026,7,1),$H133&gt;=DATE(2026,6,1)),1,"")</f>
        <v/>
      </c>
      <c r="U133" s="14" t="str">
        <f t="shared" ref="U133:U196" si="33">IF(AND($G133&lt;DATE(2026,8,1),$H133&gt;=DATE(2026,7,1)),1,"")</f>
        <v/>
      </c>
      <c r="V133" s="14" t="str">
        <f t="shared" ref="V133:V196" si="34">IF(AND($G133&lt;DATE(2026,9,1),$H133&gt;=DATE(2026,8,1)),1,"")</f>
        <v/>
      </c>
      <c r="W133" s="14" t="str">
        <f t="shared" ref="W133:W196" si="35">IF(AND($G133&lt;DATE(2026,10,1),$H133&gt;=DATE(2026,9,1)),1,"")</f>
        <v/>
      </c>
      <c r="X133" s="14" t="str">
        <f t="shared" ref="X133:X196" si="36">IF(AND($G133&lt;DATE(2026,11,1),$H133&gt;=DATE(2026,10,1)),1,"")</f>
        <v/>
      </c>
      <c r="Y133" s="14" t="str">
        <f t="shared" ref="Y133:Y196" si="37">IF(AND($G133&lt;DATE(2026,12,1),$H133&gt;=DATE(2026,11,1)),1,"")</f>
        <v/>
      </c>
      <c r="Z133" s="14" t="str">
        <f t="shared" ref="Z133:Z196" si="38">IF(AND($G133&lt;DATE(2027,1,1),$H133&gt;=DATE(2026,12,1)),1,"")</f>
        <v/>
      </c>
    </row>
    <row r="134" spans="1:26" x14ac:dyDescent="0.3">
      <c r="A134" s="10" t="s">
        <v>511</v>
      </c>
      <c r="B134" s="9"/>
      <c r="C134" s="11" t="str">
        <f>IFERROR(VLOOKUP(B134,'Plan Cultivos'!$A$5:$X$204,2,FALSE()),"")</f>
        <v/>
      </c>
      <c r="D134" s="11" t="str">
        <f>IFERROR(VLOOKUP(B134,'Plan Cultivos'!$A$5:$X$204,4,FALSE()),"")</f>
        <v/>
      </c>
      <c r="E134" s="9"/>
      <c r="F134" s="9"/>
      <c r="G134" s="12"/>
      <c r="H134" s="12"/>
      <c r="I134" s="11" t="str">
        <f t="shared" si="26"/>
        <v/>
      </c>
      <c r="J134" s="9"/>
      <c r="K134" s="9"/>
      <c r="L134" s="9"/>
      <c r="M134" s="9"/>
      <c r="N134" s="13"/>
      <c r="O134" s="14" t="str">
        <f t="shared" si="27"/>
        <v/>
      </c>
      <c r="P134" s="14" t="str">
        <f t="shared" si="28"/>
        <v/>
      </c>
      <c r="Q134" s="14" t="str">
        <f t="shared" si="29"/>
        <v/>
      </c>
      <c r="R134" s="14" t="str">
        <f t="shared" si="30"/>
        <v/>
      </c>
      <c r="S134" s="14" t="str">
        <f t="shared" si="31"/>
        <v/>
      </c>
      <c r="T134" s="14" t="str">
        <f t="shared" si="32"/>
        <v/>
      </c>
      <c r="U134" s="14" t="str">
        <f t="shared" si="33"/>
        <v/>
      </c>
      <c r="V134" s="14" t="str">
        <f t="shared" si="34"/>
        <v/>
      </c>
      <c r="W134" s="14" t="str">
        <f t="shared" si="35"/>
        <v/>
      </c>
      <c r="X134" s="14" t="str">
        <f t="shared" si="36"/>
        <v/>
      </c>
      <c r="Y134" s="14" t="str">
        <f t="shared" si="37"/>
        <v/>
      </c>
      <c r="Z134" s="14" t="str">
        <f t="shared" si="38"/>
        <v/>
      </c>
    </row>
    <row r="135" spans="1:26" x14ac:dyDescent="0.3">
      <c r="A135" s="10" t="s">
        <v>512</v>
      </c>
      <c r="B135" s="9"/>
      <c r="C135" s="11" t="str">
        <f>IFERROR(VLOOKUP(B135,'Plan Cultivos'!$A$5:$X$204,2,FALSE()),"")</f>
        <v/>
      </c>
      <c r="D135" s="11" t="str">
        <f>IFERROR(VLOOKUP(B135,'Plan Cultivos'!$A$5:$X$204,4,FALSE()),"")</f>
        <v/>
      </c>
      <c r="E135" s="9"/>
      <c r="F135" s="9"/>
      <c r="G135" s="12"/>
      <c r="H135" s="12"/>
      <c r="I135" s="11" t="str">
        <f t="shared" si="26"/>
        <v/>
      </c>
      <c r="J135" s="9"/>
      <c r="K135" s="9"/>
      <c r="L135" s="9"/>
      <c r="M135" s="9"/>
      <c r="N135" s="13"/>
      <c r="O135" s="14" t="str">
        <f t="shared" si="27"/>
        <v/>
      </c>
      <c r="P135" s="14" t="str">
        <f t="shared" si="28"/>
        <v/>
      </c>
      <c r="Q135" s="14" t="str">
        <f t="shared" si="29"/>
        <v/>
      </c>
      <c r="R135" s="14" t="str">
        <f t="shared" si="30"/>
        <v/>
      </c>
      <c r="S135" s="14" t="str">
        <f t="shared" si="31"/>
        <v/>
      </c>
      <c r="T135" s="14" t="str">
        <f t="shared" si="32"/>
        <v/>
      </c>
      <c r="U135" s="14" t="str">
        <f t="shared" si="33"/>
        <v/>
      </c>
      <c r="V135" s="14" t="str">
        <f t="shared" si="34"/>
        <v/>
      </c>
      <c r="W135" s="14" t="str">
        <f t="shared" si="35"/>
        <v/>
      </c>
      <c r="X135" s="14" t="str">
        <f t="shared" si="36"/>
        <v/>
      </c>
      <c r="Y135" s="14" t="str">
        <f t="shared" si="37"/>
        <v/>
      </c>
      <c r="Z135" s="14" t="str">
        <f t="shared" si="38"/>
        <v/>
      </c>
    </row>
    <row r="136" spans="1:26" x14ac:dyDescent="0.3">
      <c r="A136" s="10" t="s">
        <v>513</v>
      </c>
      <c r="B136" s="9"/>
      <c r="C136" s="11" t="str">
        <f>IFERROR(VLOOKUP(B136,'Plan Cultivos'!$A$5:$X$204,2,FALSE()),"")</f>
        <v/>
      </c>
      <c r="D136" s="11" t="str">
        <f>IFERROR(VLOOKUP(B136,'Plan Cultivos'!$A$5:$X$204,4,FALSE()),"")</f>
        <v/>
      </c>
      <c r="E136" s="9"/>
      <c r="F136" s="9"/>
      <c r="G136" s="12"/>
      <c r="H136" s="12"/>
      <c r="I136" s="11" t="str">
        <f t="shared" si="26"/>
        <v/>
      </c>
      <c r="J136" s="9"/>
      <c r="K136" s="9"/>
      <c r="L136" s="9"/>
      <c r="M136" s="9"/>
      <c r="N136" s="13"/>
      <c r="O136" s="14" t="str">
        <f t="shared" si="27"/>
        <v/>
      </c>
      <c r="P136" s="14" t="str">
        <f t="shared" si="28"/>
        <v/>
      </c>
      <c r="Q136" s="14" t="str">
        <f t="shared" si="29"/>
        <v/>
      </c>
      <c r="R136" s="14" t="str">
        <f t="shared" si="30"/>
        <v/>
      </c>
      <c r="S136" s="14" t="str">
        <f t="shared" si="31"/>
        <v/>
      </c>
      <c r="T136" s="14" t="str">
        <f t="shared" si="32"/>
        <v/>
      </c>
      <c r="U136" s="14" t="str">
        <f t="shared" si="33"/>
        <v/>
      </c>
      <c r="V136" s="14" t="str">
        <f t="shared" si="34"/>
        <v/>
      </c>
      <c r="W136" s="14" t="str">
        <f t="shared" si="35"/>
        <v/>
      </c>
      <c r="X136" s="14" t="str">
        <f t="shared" si="36"/>
        <v/>
      </c>
      <c r="Y136" s="14" t="str">
        <f t="shared" si="37"/>
        <v/>
      </c>
      <c r="Z136" s="14" t="str">
        <f t="shared" si="38"/>
        <v/>
      </c>
    </row>
    <row r="137" spans="1:26" x14ac:dyDescent="0.3">
      <c r="A137" s="10" t="s">
        <v>514</v>
      </c>
      <c r="B137" s="9"/>
      <c r="C137" s="11" t="str">
        <f>IFERROR(VLOOKUP(B137,'Plan Cultivos'!$A$5:$X$204,2,FALSE()),"")</f>
        <v/>
      </c>
      <c r="D137" s="11" t="str">
        <f>IFERROR(VLOOKUP(B137,'Plan Cultivos'!$A$5:$X$204,4,FALSE()),"")</f>
        <v/>
      </c>
      <c r="E137" s="9"/>
      <c r="F137" s="9"/>
      <c r="G137" s="12"/>
      <c r="H137" s="12"/>
      <c r="I137" s="11" t="str">
        <f t="shared" si="26"/>
        <v/>
      </c>
      <c r="J137" s="9"/>
      <c r="K137" s="9"/>
      <c r="L137" s="9"/>
      <c r="M137" s="9"/>
      <c r="N137" s="13"/>
      <c r="O137" s="14" t="str">
        <f t="shared" si="27"/>
        <v/>
      </c>
      <c r="P137" s="14" t="str">
        <f t="shared" si="28"/>
        <v/>
      </c>
      <c r="Q137" s="14" t="str">
        <f t="shared" si="29"/>
        <v/>
      </c>
      <c r="R137" s="14" t="str">
        <f t="shared" si="30"/>
        <v/>
      </c>
      <c r="S137" s="14" t="str">
        <f t="shared" si="31"/>
        <v/>
      </c>
      <c r="T137" s="14" t="str">
        <f t="shared" si="32"/>
        <v/>
      </c>
      <c r="U137" s="14" t="str">
        <f t="shared" si="33"/>
        <v/>
      </c>
      <c r="V137" s="14" t="str">
        <f t="shared" si="34"/>
        <v/>
      </c>
      <c r="W137" s="14" t="str">
        <f t="shared" si="35"/>
        <v/>
      </c>
      <c r="X137" s="14" t="str">
        <f t="shared" si="36"/>
        <v/>
      </c>
      <c r="Y137" s="14" t="str">
        <f t="shared" si="37"/>
        <v/>
      </c>
      <c r="Z137" s="14" t="str">
        <f t="shared" si="38"/>
        <v/>
      </c>
    </row>
    <row r="138" spans="1:26" x14ac:dyDescent="0.3">
      <c r="A138" s="10" t="s">
        <v>515</v>
      </c>
      <c r="B138" s="9"/>
      <c r="C138" s="11" t="str">
        <f>IFERROR(VLOOKUP(B138,'Plan Cultivos'!$A$5:$X$204,2,FALSE()),"")</f>
        <v/>
      </c>
      <c r="D138" s="11" t="str">
        <f>IFERROR(VLOOKUP(B138,'Plan Cultivos'!$A$5:$X$204,4,FALSE()),"")</f>
        <v/>
      </c>
      <c r="E138" s="9"/>
      <c r="F138" s="9"/>
      <c r="G138" s="12"/>
      <c r="H138" s="12"/>
      <c r="I138" s="11" t="str">
        <f t="shared" si="26"/>
        <v/>
      </c>
      <c r="J138" s="9"/>
      <c r="K138" s="9"/>
      <c r="L138" s="9"/>
      <c r="M138" s="9"/>
      <c r="N138" s="13"/>
      <c r="O138" s="14" t="str">
        <f t="shared" si="27"/>
        <v/>
      </c>
      <c r="P138" s="14" t="str">
        <f t="shared" si="28"/>
        <v/>
      </c>
      <c r="Q138" s="14" t="str">
        <f t="shared" si="29"/>
        <v/>
      </c>
      <c r="R138" s="14" t="str">
        <f t="shared" si="30"/>
        <v/>
      </c>
      <c r="S138" s="14" t="str">
        <f t="shared" si="31"/>
        <v/>
      </c>
      <c r="T138" s="14" t="str">
        <f t="shared" si="32"/>
        <v/>
      </c>
      <c r="U138" s="14" t="str">
        <f t="shared" si="33"/>
        <v/>
      </c>
      <c r="V138" s="14" t="str">
        <f t="shared" si="34"/>
        <v/>
      </c>
      <c r="W138" s="14" t="str">
        <f t="shared" si="35"/>
        <v/>
      </c>
      <c r="X138" s="14" t="str">
        <f t="shared" si="36"/>
        <v/>
      </c>
      <c r="Y138" s="14" t="str">
        <f t="shared" si="37"/>
        <v/>
      </c>
      <c r="Z138" s="14" t="str">
        <f t="shared" si="38"/>
        <v/>
      </c>
    </row>
    <row r="139" spans="1:26" x14ac:dyDescent="0.3">
      <c r="A139" s="10" t="s">
        <v>516</v>
      </c>
      <c r="B139" s="9"/>
      <c r="C139" s="11" t="str">
        <f>IFERROR(VLOOKUP(B139,'Plan Cultivos'!$A$5:$X$204,2,FALSE()),"")</f>
        <v/>
      </c>
      <c r="D139" s="11" t="str">
        <f>IFERROR(VLOOKUP(B139,'Plan Cultivos'!$A$5:$X$204,4,FALSE()),"")</f>
        <v/>
      </c>
      <c r="E139" s="9"/>
      <c r="F139" s="9"/>
      <c r="G139" s="12"/>
      <c r="H139" s="12"/>
      <c r="I139" s="11" t="str">
        <f t="shared" si="26"/>
        <v/>
      </c>
      <c r="J139" s="9"/>
      <c r="K139" s="9"/>
      <c r="L139" s="9"/>
      <c r="M139" s="9"/>
      <c r="N139" s="13"/>
      <c r="O139" s="14" t="str">
        <f t="shared" si="27"/>
        <v/>
      </c>
      <c r="P139" s="14" t="str">
        <f t="shared" si="28"/>
        <v/>
      </c>
      <c r="Q139" s="14" t="str">
        <f t="shared" si="29"/>
        <v/>
      </c>
      <c r="R139" s="14" t="str">
        <f t="shared" si="30"/>
        <v/>
      </c>
      <c r="S139" s="14" t="str">
        <f t="shared" si="31"/>
        <v/>
      </c>
      <c r="T139" s="14" t="str">
        <f t="shared" si="32"/>
        <v/>
      </c>
      <c r="U139" s="14" t="str">
        <f t="shared" si="33"/>
        <v/>
      </c>
      <c r="V139" s="14" t="str">
        <f t="shared" si="34"/>
        <v/>
      </c>
      <c r="W139" s="14" t="str">
        <f t="shared" si="35"/>
        <v/>
      </c>
      <c r="X139" s="14" t="str">
        <f t="shared" si="36"/>
        <v/>
      </c>
      <c r="Y139" s="14" t="str">
        <f t="shared" si="37"/>
        <v/>
      </c>
      <c r="Z139" s="14" t="str">
        <f t="shared" si="38"/>
        <v/>
      </c>
    </row>
    <row r="140" spans="1:26" x14ac:dyDescent="0.3">
      <c r="A140" s="10" t="s">
        <v>517</v>
      </c>
      <c r="B140" s="9"/>
      <c r="C140" s="11" t="str">
        <f>IFERROR(VLOOKUP(B140,'Plan Cultivos'!$A$5:$X$204,2,FALSE()),"")</f>
        <v/>
      </c>
      <c r="D140" s="11" t="str">
        <f>IFERROR(VLOOKUP(B140,'Plan Cultivos'!$A$5:$X$204,4,FALSE()),"")</f>
        <v/>
      </c>
      <c r="E140" s="9"/>
      <c r="F140" s="9"/>
      <c r="G140" s="12"/>
      <c r="H140" s="12"/>
      <c r="I140" s="11" t="str">
        <f t="shared" si="26"/>
        <v/>
      </c>
      <c r="J140" s="9"/>
      <c r="K140" s="9"/>
      <c r="L140" s="9"/>
      <c r="M140" s="9"/>
      <c r="N140" s="13"/>
      <c r="O140" s="14" t="str">
        <f t="shared" si="27"/>
        <v/>
      </c>
      <c r="P140" s="14" t="str">
        <f t="shared" si="28"/>
        <v/>
      </c>
      <c r="Q140" s="14" t="str">
        <f t="shared" si="29"/>
        <v/>
      </c>
      <c r="R140" s="14" t="str">
        <f t="shared" si="30"/>
        <v/>
      </c>
      <c r="S140" s="14" t="str">
        <f t="shared" si="31"/>
        <v/>
      </c>
      <c r="T140" s="14" t="str">
        <f t="shared" si="32"/>
        <v/>
      </c>
      <c r="U140" s="14" t="str">
        <f t="shared" si="33"/>
        <v/>
      </c>
      <c r="V140" s="14" t="str">
        <f t="shared" si="34"/>
        <v/>
      </c>
      <c r="W140" s="14" t="str">
        <f t="shared" si="35"/>
        <v/>
      </c>
      <c r="X140" s="14" t="str">
        <f t="shared" si="36"/>
        <v/>
      </c>
      <c r="Y140" s="14" t="str">
        <f t="shared" si="37"/>
        <v/>
      </c>
      <c r="Z140" s="14" t="str">
        <f t="shared" si="38"/>
        <v/>
      </c>
    </row>
    <row r="141" spans="1:26" x14ac:dyDescent="0.3">
      <c r="A141" s="10" t="s">
        <v>518</v>
      </c>
      <c r="B141" s="9"/>
      <c r="C141" s="11" t="str">
        <f>IFERROR(VLOOKUP(B141,'Plan Cultivos'!$A$5:$X$204,2,FALSE()),"")</f>
        <v/>
      </c>
      <c r="D141" s="11" t="str">
        <f>IFERROR(VLOOKUP(B141,'Plan Cultivos'!$A$5:$X$204,4,FALSE()),"")</f>
        <v/>
      </c>
      <c r="E141" s="9"/>
      <c r="F141" s="9"/>
      <c r="G141" s="12"/>
      <c r="H141" s="12"/>
      <c r="I141" s="11" t="str">
        <f t="shared" si="26"/>
        <v/>
      </c>
      <c r="J141" s="9"/>
      <c r="K141" s="9"/>
      <c r="L141" s="9"/>
      <c r="M141" s="9"/>
      <c r="N141" s="13"/>
      <c r="O141" s="14" t="str">
        <f t="shared" si="27"/>
        <v/>
      </c>
      <c r="P141" s="14" t="str">
        <f t="shared" si="28"/>
        <v/>
      </c>
      <c r="Q141" s="14" t="str">
        <f t="shared" si="29"/>
        <v/>
      </c>
      <c r="R141" s="14" t="str">
        <f t="shared" si="30"/>
        <v/>
      </c>
      <c r="S141" s="14" t="str">
        <f t="shared" si="31"/>
        <v/>
      </c>
      <c r="T141" s="14" t="str">
        <f t="shared" si="32"/>
        <v/>
      </c>
      <c r="U141" s="14" t="str">
        <f t="shared" si="33"/>
        <v/>
      </c>
      <c r="V141" s="14" t="str">
        <f t="shared" si="34"/>
        <v/>
      </c>
      <c r="W141" s="14" t="str">
        <f t="shared" si="35"/>
        <v/>
      </c>
      <c r="X141" s="14" t="str">
        <f t="shared" si="36"/>
        <v/>
      </c>
      <c r="Y141" s="14" t="str">
        <f t="shared" si="37"/>
        <v/>
      </c>
      <c r="Z141" s="14" t="str">
        <f t="shared" si="38"/>
        <v/>
      </c>
    </row>
    <row r="142" spans="1:26" x14ac:dyDescent="0.3">
      <c r="A142" s="10" t="s">
        <v>519</v>
      </c>
      <c r="B142" s="9"/>
      <c r="C142" s="11" t="str">
        <f>IFERROR(VLOOKUP(B142,'Plan Cultivos'!$A$5:$X$204,2,FALSE()),"")</f>
        <v/>
      </c>
      <c r="D142" s="11" t="str">
        <f>IFERROR(VLOOKUP(B142,'Plan Cultivos'!$A$5:$X$204,4,FALSE()),"")</f>
        <v/>
      </c>
      <c r="E142" s="9"/>
      <c r="F142" s="9"/>
      <c r="G142" s="12"/>
      <c r="H142" s="12"/>
      <c r="I142" s="11" t="str">
        <f t="shared" si="26"/>
        <v/>
      </c>
      <c r="J142" s="9"/>
      <c r="K142" s="9"/>
      <c r="L142" s="9"/>
      <c r="M142" s="9"/>
      <c r="N142" s="13"/>
      <c r="O142" s="14" t="str">
        <f t="shared" si="27"/>
        <v/>
      </c>
      <c r="P142" s="14" t="str">
        <f t="shared" si="28"/>
        <v/>
      </c>
      <c r="Q142" s="14" t="str">
        <f t="shared" si="29"/>
        <v/>
      </c>
      <c r="R142" s="14" t="str">
        <f t="shared" si="30"/>
        <v/>
      </c>
      <c r="S142" s="14" t="str">
        <f t="shared" si="31"/>
        <v/>
      </c>
      <c r="T142" s="14" t="str">
        <f t="shared" si="32"/>
        <v/>
      </c>
      <c r="U142" s="14" t="str">
        <f t="shared" si="33"/>
        <v/>
      </c>
      <c r="V142" s="14" t="str">
        <f t="shared" si="34"/>
        <v/>
      </c>
      <c r="W142" s="14" t="str">
        <f t="shared" si="35"/>
        <v/>
      </c>
      <c r="X142" s="14" t="str">
        <f t="shared" si="36"/>
        <v/>
      </c>
      <c r="Y142" s="14" t="str">
        <f t="shared" si="37"/>
        <v/>
      </c>
      <c r="Z142" s="14" t="str">
        <f t="shared" si="38"/>
        <v/>
      </c>
    </row>
    <row r="143" spans="1:26" x14ac:dyDescent="0.3">
      <c r="A143" s="10" t="s">
        <v>520</v>
      </c>
      <c r="B143" s="9"/>
      <c r="C143" s="11" t="str">
        <f>IFERROR(VLOOKUP(B143,'Plan Cultivos'!$A$5:$X$204,2,FALSE()),"")</f>
        <v/>
      </c>
      <c r="D143" s="11" t="str">
        <f>IFERROR(VLOOKUP(B143,'Plan Cultivos'!$A$5:$X$204,4,FALSE()),"")</f>
        <v/>
      </c>
      <c r="E143" s="9"/>
      <c r="F143" s="9"/>
      <c r="G143" s="12"/>
      <c r="H143" s="12"/>
      <c r="I143" s="11" t="str">
        <f t="shared" si="26"/>
        <v/>
      </c>
      <c r="J143" s="9"/>
      <c r="K143" s="9"/>
      <c r="L143" s="9"/>
      <c r="M143" s="9"/>
      <c r="N143" s="13"/>
      <c r="O143" s="14" t="str">
        <f t="shared" si="27"/>
        <v/>
      </c>
      <c r="P143" s="14" t="str">
        <f t="shared" si="28"/>
        <v/>
      </c>
      <c r="Q143" s="14" t="str">
        <f t="shared" si="29"/>
        <v/>
      </c>
      <c r="R143" s="14" t="str">
        <f t="shared" si="30"/>
        <v/>
      </c>
      <c r="S143" s="14" t="str">
        <f t="shared" si="31"/>
        <v/>
      </c>
      <c r="T143" s="14" t="str">
        <f t="shared" si="32"/>
        <v/>
      </c>
      <c r="U143" s="14" t="str">
        <f t="shared" si="33"/>
        <v/>
      </c>
      <c r="V143" s="14" t="str">
        <f t="shared" si="34"/>
        <v/>
      </c>
      <c r="W143" s="14" t="str">
        <f t="shared" si="35"/>
        <v/>
      </c>
      <c r="X143" s="14" t="str">
        <f t="shared" si="36"/>
        <v/>
      </c>
      <c r="Y143" s="14" t="str">
        <f t="shared" si="37"/>
        <v/>
      </c>
      <c r="Z143" s="14" t="str">
        <f t="shared" si="38"/>
        <v/>
      </c>
    </row>
    <row r="144" spans="1:26" x14ac:dyDescent="0.3">
      <c r="A144" s="10" t="s">
        <v>521</v>
      </c>
      <c r="B144" s="9"/>
      <c r="C144" s="11" t="str">
        <f>IFERROR(VLOOKUP(B144,'Plan Cultivos'!$A$5:$X$204,2,FALSE()),"")</f>
        <v/>
      </c>
      <c r="D144" s="11" t="str">
        <f>IFERROR(VLOOKUP(B144,'Plan Cultivos'!$A$5:$X$204,4,FALSE()),"")</f>
        <v/>
      </c>
      <c r="E144" s="9"/>
      <c r="F144" s="9"/>
      <c r="G144" s="12"/>
      <c r="H144" s="12"/>
      <c r="I144" s="11" t="str">
        <f t="shared" si="26"/>
        <v/>
      </c>
      <c r="J144" s="9"/>
      <c r="K144" s="9"/>
      <c r="L144" s="9"/>
      <c r="M144" s="9"/>
      <c r="N144" s="13"/>
      <c r="O144" s="14" t="str">
        <f t="shared" si="27"/>
        <v/>
      </c>
      <c r="P144" s="14" t="str">
        <f t="shared" si="28"/>
        <v/>
      </c>
      <c r="Q144" s="14" t="str">
        <f t="shared" si="29"/>
        <v/>
      </c>
      <c r="R144" s="14" t="str">
        <f t="shared" si="30"/>
        <v/>
      </c>
      <c r="S144" s="14" t="str">
        <f t="shared" si="31"/>
        <v/>
      </c>
      <c r="T144" s="14" t="str">
        <f t="shared" si="32"/>
        <v/>
      </c>
      <c r="U144" s="14" t="str">
        <f t="shared" si="33"/>
        <v/>
      </c>
      <c r="V144" s="14" t="str">
        <f t="shared" si="34"/>
        <v/>
      </c>
      <c r="W144" s="14" t="str">
        <f t="shared" si="35"/>
        <v/>
      </c>
      <c r="X144" s="14" t="str">
        <f t="shared" si="36"/>
        <v/>
      </c>
      <c r="Y144" s="14" t="str">
        <f t="shared" si="37"/>
        <v/>
      </c>
      <c r="Z144" s="14" t="str">
        <f t="shared" si="38"/>
        <v/>
      </c>
    </row>
    <row r="145" spans="1:26" x14ac:dyDescent="0.3">
      <c r="A145" s="10" t="s">
        <v>522</v>
      </c>
      <c r="B145" s="9"/>
      <c r="C145" s="11" t="str">
        <f>IFERROR(VLOOKUP(B145,'Plan Cultivos'!$A$5:$X$204,2,FALSE()),"")</f>
        <v/>
      </c>
      <c r="D145" s="11" t="str">
        <f>IFERROR(VLOOKUP(B145,'Plan Cultivos'!$A$5:$X$204,4,FALSE()),"")</f>
        <v/>
      </c>
      <c r="E145" s="9"/>
      <c r="F145" s="9"/>
      <c r="G145" s="12"/>
      <c r="H145" s="12"/>
      <c r="I145" s="11" t="str">
        <f t="shared" si="26"/>
        <v/>
      </c>
      <c r="J145" s="9"/>
      <c r="K145" s="9"/>
      <c r="L145" s="9"/>
      <c r="M145" s="9"/>
      <c r="N145" s="13"/>
      <c r="O145" s="14" t="str">
        <f t="shared" si="27"/>
        <v/>
      </c>
      <c r="P145" s="14" t="str">
        <f t="shared" si="28"/>
        <v/>
      </c>
      <c r="Q145" s="14" t="str">
        <f t="shared" si="29"/>
        <v/>
      </c>
      <c r="R145" s="14" t="str">
        <f t="shared" si="30"/>
        <v/>
      </c>
      <c r="S145" s="14" t="str">
        <f t="shared" si="31"/>
        <v/>
      </c>
      <c r="T145" s="14" t="str">
        <f t="shared" si="32"/>
        <v/>
      </c>
      <c r="U145" s="14" t="str">
        <f t="shared" si="33"/>
        <v/>
      </c>
      <c r="V145" s="14" t="str">
        <f t="shared" si="34"/>
        <v/>
      </c>
      <c r="W145" s="14" t="str">
        <f t="shared" si="35"/>
        <v/>
      </c>
      <c r="X145" s="14" t="str">
        <f t="shared" si="36"/>
        <v/>
      </c>
      <c r="Y145" s="14" t="str">
        <f t="shared" si="37"/>
        <v/>
      </c>
      <c r="Z145" s="14" t="str">
        <f t="shared" si="38"/>
        <v/>
      </c>
    </row>
    <row r="146" spans="1:26" x14ac:dyDescent="0.3">
      <c r="A146" s="10" t="s">
        <v>523</v>
      </c>
      <c r="B146" s="9"/>
      <c r="C146" s="11" t="str">
        <f>IFERROR(VLOOKUP(B146,'Plan Cultivos'!$A$5:$X$204,2,FALSE()),"")</f>
        <v/>
      </c>
      <c r="D146" s="11" t="str">
        <f>IFERROR(VLOOKUP(B146,'Plan Cultivos'!$A$5:$X$204,4,FALSE()),"")</f>
        <v/>
      </c>
      <c r="E146" s="9"/>
      <c r="F146" s="9"/>
      <c r="G146" s="12"/>
      <c r="H146" s="12"/>
      <c r="I146" s="11" t="str">
        <f t="shared" si="26"/>
        <v/>
      </c>
      <c r="J146" s="9"/>
      <c r="K146" s="9"/>
      <c r="L146" s="9"/>
      <c r="M146" s="9"/>
      <c r="N146" s="13"/>
      <c r="O146" s="14" t="str">
        <f t="shared" si="27"/>
        <v/>
      </c>
      <c r="P146" s="14" t="str">
        <f t="shared" si="28"/>
        <v/>
      </c>
      <c r="Q146" s="14" t="str">
        <f t="shared" si="29"/>
        <v/>
      </c>
      <c r="R146" s="14" t="str">
        <f t="shared" si="30"/>
        <v/>
      </c>
      <c r="S146" s="14" t="str">
        <f t="shared" si="31"/>
        <v/>
      </c>
      <c r="T146" s="14" t="str">
        <f t="shared" si="32"/>
        <v/>
      </c>
      <c r="U146" s="14" t="str">
        <f t="shared" si="33"/>
        <v/>
      </c>
      <c r="V146" s="14" t="str">
        <f t="shared" si="34"/>
        <v/>
      </c>
      <c r="W146" s="14" t="str">
        <f t="shared" si="35"/>
        <v/>
      </c>
      <c r="X146" s="14" t="str">
        <f t="shared" si="36"/>
        <v/>
      </c>
      <c r="Y146" s="14" t="str">
        <f t="shared" si="37"/>
        <v/>
      </c>
      <c r="Z146" s="14" t="str">
        <f t="shared" si="38"/>
        <v/>
      </c>
    </row>
    <row r="147" spans="1:26" x14ac:dyDescent="0.3">
      <c r="A147" s="10" t="s">
        <v>524</v>
      </c>
      <c r="B147" s="9"/>
      <c r="C147" s="11" t="str">
        <f>IFERROR(VLOOKUP(B147,'Plan Cultivos'!$A$5:$X$204,2,FALSE()),"")</f>
        <v/>
      </c>
      <c r="D147" s="11" t="str">
        <f>IFERROR(VLOOKUP(B147,'Plan Cultivos'!$A$5:$X$204,4,FALSE()),"")</f>
        <v/>
      </c>
      <c r="E147" s="9"/>
      <c r="F147" s="9"/>
      <c r="G147" s="12"/>
      <c r="H147" s="12"/>
      <c r="I147" s="11" t="str">
        <f t="shared" si="26"/>
        <v/>
      </c>
      <c r="J147" s="9"/>
      <c r="K147" s="9"/>
      <c r="L147" s="9"/>
      <c r="M147" s="9"/>
      <c r="N147" s="13"/>
      <c r="O147" s="14" t="str">
        <f t="shared" si="27"/>
        <v/>
      </c>
      <c r="P147" s="14" t="str">
        <f t="shared" si="28"/>
        <v/>
      </c>
      <c r="Q147" s="14" t="str">
        <f t="shared" si="29"/>
        <v/>
      </c>
      <c r="R147" s="14" t="str">
        <f t="shared" si="30"/>
        <v/>
      </c>
      <c r="S147" s="14" t="str">
        <f t="shared" si="31"/>
        <v/>
      </c>
      <c r="T147" s="14" t="str">
        <f t="shared" si="32"/>
        <v/>
      </c>
      <c r="U147" s="14" t="str">
        <f t="shared" si="33"/>
        <v/>
      </c>
      <c r="V147" s="14" t="str">
        <f t="shared" si="34"/>
        <v/>
      </c>
      <c r="W147" s="14" t="str">
        <f t="shared" si="35"/>
        <v/>
      </c>
      <c r="X147" s="14" t="str">
        <f t="shared" si="36"/>
        <v/>
      </c>
      <c r="Y147" s="14" t="str">
        <f t="shared" si="37"/>
        <v/>
      </c>
      <c r="Z147" s="14" t="str">
        <f t="shared" si="38"/>
        <v/>
      </c>
    </row>
    <row r="148" spans="1:26" x14ac:dyDescent="0.3">
      <c r="A148" s="10" t="s">
        <v>525</v>
      </c>
      <c r="B148" s="9"/>
      <c r="C148" s="11" t="str">
        <f>IFERROR(VLOOKUP(B148,'Plan Cultivos'!$A$5:$X$204,2,FALSE()),"")</f>
        <v/>
      </c>
      <c r="D148" s="11" t="str">
        <f>IFERROR(VLOOKUP(B148,'Plan Cultivos'!$A$5:$X$204,4,FALSE()),"")</f>
        <v/>
      </c>
      <c r="E148" s="9"/>
      <c r="F148" s="9"/>
      <c r="G148" s="12"/>
      <c r="H148" s="12"/>
      <c r="I148" s="11" t="str">
        <f t="shared" si="26"/>
        <v/>
      </c>
      <c r="J148" s="9"/>
      <c r="K148" s="9"/>
      <c r="L148" s="9"/>
      <c r="M148" s="9"/>
      <c r="N148" s="13"/>
      <c r="O148" s="14" t="str">
        <f t="shared" si="27"/>
        <v/>
      </c>
      <c r="P148" s="14" t="str">
        <f t="shared" si="28"/>
        <v/>
      </c>
      <c r="Q148" s="14" t="str">
        <f t="shared" si="29"/>
        <v/>
      </c>
      <c r="R148" s="14" t="str">
        <f t="shared" si="30"/>
        <v/>
      </c>
      <c r="S148" s="14" t="str">
        <f t="shared" si="31"/>
        <v/>
      </c>
      <c r="T148" s="14" t="str">
        <f t="shared" si="32"/>
        <v/>
      </c>
      <c r="U148" s="14" t="str">
        <f t="shared" si="33"/>
        <v/>
      </c>
      <c r="V148" s="14" t="str">
        <f t="shared" si="34"/>
        <v/>
      </c>
      <c r="W148" s="14" t="str">
        <f t="shared" si="35"/>
        <v/>
      </c>
      <c r="X148" s="14" t="str">
        <f t="shared" si="36"/>
        <v/>
      </c>
      <c r="Y148" s="14" t="str">
        <f t="shared" si="37"/>
        <v/>
      </c>
      <c r="Z148" s="14" t="str">
        <f t="shared" si="38"/>
        <v/>
      </c>
    </row>
    <row r="149" spans="1:26" x14ac:dyDescent="0.3">
      <c r="A149" s="10" t="s">
        <v>526</v>
      </c>
      <c r="B149" s="9"/>
      <c r="C149" s="11" t="str">
        <f>IFERROR(VLOOKUP(B149,'Plan Cultivos'!$A$5:$X$204,2,FALSE()),"")</f>
        <v/>
      </c>
      <c r="D149" s="11" t="str">
        <f>IFERROR(VLOOKUP(B149,'Plan Cultivos'!$A$5:$X$204,4,FALSE()),"")</f>
        <v/>
      </c>
      <c r="E149" s="9"/>
      <c r="F149" s="9"/>
      <c r="G149" s="12"/>
      <c r="H149" s="12"/>
      <c r="I149" s="11" t="str">
        <f t="shared" si="26"/>
        <v/>
      </c>
      <c r="J149" s="9"/>
      <c r="K149" s="9"/>
      <c r="L149" s="9"/>
      <c r="M149" s="9"/>
      <c r="N149" s="13"/>
      <c r="O149" s="14" t="str">
        <f t="shared" si="27"/>
        <v/>
      </c>
      <c r="P149" s="14" t="str">
        <f t="shared" si="28"/>
        <v/>
      </c>
      <c r="Q149" s="14" t="str">
        <f t="shared" si="29"/>
        <v/>
      </c>
      <c r="R149" s="14" t="str">
        <f t="shared" si="30"/>
        <v/>
      </c>
      <c r="S149" s="14" t="str">
        <f t="shared" si="31"/>
        <v/>
      </c>
      <c r="T149" s="14" t="str">
        <f t="shared" si="32"/>
        <v/>
      </c>
      <c r="U149" s="14" t="str">
        <f t="shared" si="33"/>
        <v/>
      </c>
      <c r="V149" s="14" t="str">
        <f t="shared" si="34"/>
        <v/>
      </c>
      <c r="W149" s="14" t="str">
        <f t="shared" si="35"/>
        <v/>
      </c>
      <c r="X149" s="14" t="str">
        <f t="shared" si="36"/>
        <v/>
      </c>
      <c r="Y149" s="14" t="str">
        <f t="shared" si="37"/>
        <v/>
      </c>
      <c r="Z149" s="14" t="str">
        <f t="shared" si="38"/>
        <v/>
      </c>
    </row>
    <row r="150" spans="1:26" x14ac:dyDescent="0.3">
      <c r="A150" s="10" t="s">
        <v>527</v>
      </c>
      <c r="B150" s="9"/>
      <c r="C150" s="11" t="str">
        <f>IFERROR(VLOOKUP(B150,'Plan Cultivos'!$A$5:$X$204,2,FALSE()),"")</f>
        <v/>
      </c>
      <c r="D150" s="11" t="str">
        <f>IFERROR(VLOOKUP(B150,'Plan Cultivos'!$A$5:$X$204,4,FALSE()),"")</f>
        <v/>
      </c>
      <c r="E150" s="9"/>
      <c r="F150" s="9"/>
      <c r="G150" s="12"/>
      <c r="H150" s="12"/>
      <c r="I150" s="11" t="str">
        <f t="shared" si="26"/>
        <v/>
      </c>
      <c r="J150" s="9"/>
      <c r="K150" s="9"/>
      <c r="L150" s="9"/>
      <c r="M150" s="9"/>
      <c r="N150" s="13"/>
      <c r="O150" s="14" t="str">
        <f t="shared" si="27"/>
        <v/>
      </c>
      <c r="P150" s="14" t="str">
        <f t="shared" si="28"/>
        <v/>
      </c>
      <c r="Q150" s="14" t="str">
        <f t="shared" si="29"/>
        <v/>
      </c>
      <c r="R150" s="14" t="str">
        <f t="shared" si="30"/>
        <v/>
      </c>
      <c r="S150" s="14" t="str">
        <f t="shared" si="31"/>
        <v/>
      </c>
      <c r="T150" s="14" t="str">
        <f t="shared" si="32"/>
        <v/>
      </c>
      <c r="U150" s="14" t="str">
        <f t="shared" si="33"/>
        <v/>
      </c>
      <c r="V150" s="14" t="str">
        <f t="shared" si="34"/>
        <v/>
      </c>
      <c r="W150" s="14" t="str">
        <f t="shared" si="35"/>
        <v/>
      </c>
      <c r="X150" s="14" t="str">
        <f t="shared" si="36"/>
        <v/>
      </c>
      <c r="Y150" s="14" t="str">
        <f t="shared" si="37"/>
        <v/>
      </c>
      <c r="Z150" s="14" t="str">
        <f t="shared" si="38"/>
        <v/>
      </c>
    </row>
    <row r="151" spans="1:26" x14ac:dyDescent="0.3">
      <c r="A151" s="10" t="s">
        <v>528</v>
      </c>
      <c r="B151" s="9"/>
      <c r="C151" s="11" t="str">
        <f>IFERROR(VLOOKUP(B151,'Plan Cultivos'!$A$5:$X$204,2,FALSE()),"")</f>
        <v/>
      </c>
      <c r="D151" s="11" t="str">
        <f>IFERROR(VLOOKUP(B151,'Plan Cultivos'!$A$5:$X$204,4,FALSE()),"")</f>
        <v/>
      </c>
      <c r="E151" s="9"/>
      <c r="F151" s="9"/>
      <c r="G151" s="12"/>
      <c r="H151" s="12"/>
      <c r="I151" s="11" t="str">
        <f t="shared" si="26"/>
        <v/>
      </c>
      <c r="J151" s="9"/>
      <c r="K151" s="9"/>
      <c r="L151" s="9"/>
      <c r="M151" s="9"/>
      <c r="N151" s="13"/>
      <c r="O151" s="14" t="str">
        <f t="shared" si="27"/>
        <v/>
      </c>
      <c r="P151" s="14" t="str">
        <f t="shared" si="28"/>
        <v/>
      </c>
      <c r="Q151" s="14" t="str">
        <f t="shared" si="29"/>
        <v/>
      </c>
      <c r="R151" s="14" t="str">
        <f t="shared" si="30"/>
        <v/>
      </c>
      <c r="S151" s="14" t="str">
        <f t="shared" si="31"/>
        <v/>
      </c>
      <c r="T151" s="14" t="str">
        <f t="shared" si="32"/>
        <v/>
      </c>
      <c r="U151" s="14" t="str">
        <f t="shared" si="33"/>
        <v/>
      </c>
      <c r="V151" s="14" t="str">
        <f t="shared" si="34"/>
        <v/>
      </c>
      <c r="W151" s="14" t="str">
        <f t="shared" si="35"/>
        <v/>
      </c>
      <c r="X151" s="14" t="str">
        <f t="shared" si="36"/>
        <v/>
      </c>
      <c r="Y151" s="14" t="str">
        <f t="shared" si="37"/>
        <v/>
      </c>
      <c r="Z151" s="14" t="str">
        <f t="shared" si="38"/>
        <v/>
      </c>
    </row>
    <row r="152" spans="1:26" x14ac:dyDescent="0.3">
      <c r="A152" s="10" t="s">
        <v>529</v>
      </c>
      <c r="B152" s="9"/>
      <c r="C152" s="11" t="str">
        <f>IFERROR(VLOOKUP(B152,'Plan Cultivos'!$A$5:$X$204,2,FALSE()),"")</f>
        <v/>
      </c>
      <c r="D152" s="11" t="str">
        <f>IFERROR(VLOOKUP(B152,'Plan Cultivos'!$A$5:$X$204,4,FALSE()),"")</f>
        <v/>
      </c>
      <c r="E152" s="9"/>
      <c r="F152" s="9"/>
      <c r="G152" s="12"/>
      <c r="H152" s="12"/>
      <c r="I152" s="11" t="str">
        <f t="shared" si="26"/>
        <v/>
      </c>
      <c r="J152" s="9"/>
      <c r="K152" s="9"/>
      <c r="L152" s="9"/>
      <c r="M152" s="9"/>
      <c r="N152" s="13"/>
      <c r="O152" s="14" t="str">
        <f t="shared" si="27"/>
        <v/>
      </c>
      <c r="P152" s="14" t="str">
        <f t="shared" si="28"/>
        <v/>
      </c>
      <c r="Q152" s="14" t="str">
        <f t="shared" si="29"/>
        <v/>
      </c>
      <c r="R152" s="14" t="str">
        <f t="shared" si="30"/>
        <v/>
      </c>
      <c r="S152" s="14" t="str">
        <f t="shared" si="31"/>
        <v/>
      </c>
      <c r="T152" s="14" t="str">
        <f t="shared" si="32"/>
        <v/>
      </c>
      <c r="U152" s="14" t="str">
        <f t="shared" si="33"/>
        <v/>
      </c>
      <c r="V152" s="14" t="str">
        <f t="shared" si="34"/>
        <v/>
      </c>
      <c r="W152" s="14" t="str">
        <f t="shared" si="35"/>
        <v/>
      </c>
      <c r="X152" s="14" t="str">
        <f t="shared" si="36"/>
        <v/>
      </c>
      <c r="Y152" s="14" t="str">
        <f t="shared" si="37"/>
        <v/>
      </c>
      <c r="Z152" s="14" t="str">
        <f t="shared" si="38"/>
        <v/>
      </c>
    </row>
    <row r="153" spans="1:26" x14ac:dyDescent="0.3">
      <c r="A153" s="10" t="s">
        <v>530</v>
      </c>
      <c r="B153" s="9"/>
      <c r="C153" s="11" t="str">
        <f>IFERROR(VLOOKUP(B153,'Plan Cultivos'!$A$5:$X$204,2,FALSE()),"")</f>
        <v/>
      </c>
      <c r="D153" s="11" t="str">
        <f>IFERROR(VLOOKUP(B153,'Plan Cultivos'!$A$5:$X$204,4,FALSE()),"")</f>
        <v/>
      </c>
      <c r="E153" s="9"/>
      <c r="F153" s="9"/>
      <c r="G153" s="12"/>
      <c r="H153" s="12"/>
      <c r="I153" s="11" t="str">
        <f t="shared" si="26"/>
        <v/>
      </c>
      <c r="J153" s="9"/>
      <c r="K153" s="9"/>
      <c r="L153" s="9"/>
      <c r="M153" s="9"/>
      <c r="N153" s="13"/>
      <c r="O153" s="14" t="str">
        <f t="shared" si="27"/>
        <v/>
      </c>
      <c r="P153" s="14" t="str">
        <f t="shared" si="28"/>
        <v/>
      </c>
      <c r="Q153" s="14" t="str">
        <f t="shared" si="29"/>
        <v/>
      </c>
      <c r="R153" s="14" t="str">
        <f t="shared" si="30"/>
        <v/>
      </c>
      <c r="S153" s="14" t="str">
        <f t="shared" si="31"/>
        <v/>
      </c>
      <c r="T153" s="14" t="str">
        <f t="shared" si="32"/>
        <v/>
      </c>
      <c r="U153" s="14" t="str">
        <f t="shared" si="33"/>
        <v/>
      </c>
      <c r="V153" s="14" t="str">
        <f t="shared" si="34"/>
        <v/>
      </c>
      <c r="W153" s="14" t="str">
        <f t="shared" si="35"/>
        <v/>
      </c>
      <c r="X153" s="14" t="str">
        <f t="shared" si="36"/>
        <v/>
      </c>
      <c r="Y153" s="14" t="str">
        <f t="shared" si="37"/>
        <v/>
      </c>
      <c r="Z153" s="14" t="str">
        <f t="shared" si="38"/>
        <v/>
      </c>
    </row>
    <row r="154" spans="1:26" x14ac:dyDescent="0.3">
      <c r="A154" s="10" t="s">
        <v>531</v>
      </c>
      <c r="B154" s="9"/>
      <c r="C154" s="11" t="str">
        <f>IFERROR(VLOOKUP(B154,'Plan Cultivos'!$A$5:$X$204,2,FALSE()),"")</f>
        <v/>
      </c>
      <c r="D154" s="11" t="str">
        <f>IFERROR(VLOOKUP(B154,'Plan Cultivos'!$A$5:$X$204,4,FALSE()),"")</f>
        <v/>
      </c>
      <c r="E154" s="9"/>
      <c r="F154" s="9"/>
      <c r="G154" s="12"/>
      <c r="H154" s="12"/>
      <c r="I154" s="11" t="str">
        <f t="shared" si="26"/>
        <v/>
      </c>
      <c r="J154" s="9"/>
      <c r="K154" s="9"/>
      <c r="L154" s="9"/>
      <c r="M154" s="9"/>
      <c r="N154" s="13"/>
      <c r="O154" s="14" t="str">
        <f t="shared" si="27"/>
        <v/>
      </c>
      <c r="P154" s="14" t="str">
        <f t="shared" si="28"/>
        <v/>
      </c>
      <c r="Q154" s="14" t="str">
        <f t="shared" si="29"/>
        <v/>
      </c>
      <c r="R154" s="14" t="str">
        <f t="shared" si="30"/>
        <v/>
      </c>
      <c r="S154" s="14" t="str">
        <f t="shared" si="31"/>
        <v/>
      </c>
      <c r="T154" s="14" t="str">
        <f t="shared" si="32"/>
        <v/>
      </c>
      <c r="U154" s="14" t="str">
        <f t="shared" si="33"/>
        <v/>
      </c>
      <c r="V154" s="14" t="str">
        <f t="shared" si="34"/>
        <v/>
      </c>
      <c r="W154" s="14" t="str">
        <f t="shared" si="35"/>
        <v/>
      </c>
      <c r="X154" s="14" t="str">
        <f t="shared" si="36"/>
        <v/>
      </c>
      <c r="Y154" s="14" t="str">
        <f t="shared" si="37"/>
        <v/>
      </c>
      <c r="Z154" s="14" t="str">
        <f t="shared" si="38"/>
        <v/>
      </c>
    </row>
    <row r="155" spans="1:26" x14ac:dyDescent="0.3">
      <c r="A155" s="10" t="s">
        <v>532</v>
      </c>
      <c r="B155" s="9"/>
      <c r="C155" s="11" t="str">
        <f>IFERROR(VLOOKUP(B155,'Plan Cultivos'!$A$5:$X$204,2,FALSE()),"")</f>
        <v/>
      </c>
      <c r="D155" s="11" t="str">
        <f>IFERROR(VLOOKUP(B155,'Plan Cultivos'!$A$5:$X$204,4,FALSE()),"")</f>
        <v/>
      </c>
      <c r="E155" s="9"/>
      <c r="F155" s="9"/>
      <c r="G155" s="12"/>
      <c r="H155" s="12"/>
      <c r="I155" s="11" t="str">
        <f t="shared" si="26"/>
        <v/>
      </c>
      <c r="J155" s="9"/>
      <c r="K155" s="9"/>
      <c r="L155" s="9"/>
      <c r="M155" s="9"/>
      <c r="N155" s="13"/>
      <c r="O155" s="14" t="str">
        <f t="shared" si="27"/>
        <v/>
      </c>
      <c r="P155" s="14" t="str">
        <f t="shared" si="28"/>
        <v/>
      </c>
      <c r="Q155" s="14" t="str">
        <f t="shared" si="29"/>
        <v/>
      </c>
      <c r="R155" s="14" t="str">
        <f t="shared" si="30"/>
        <v/>
      </c>
      <c r="S155" s="14" t="str">
        <f t="shared" si="31"/>
        <v/>
      </c>
      <c r="T155" s="14" t="str">
        <f t="shared" si="32"/>
        <v/>
      </c>
      <c r="U155" s="14" t="str">
        <f t="shared" si="33"/>
        <v/>
      </c>
      <c r="V155" s="14" t="str">
        <f t="shared" si="34"/>
        <v/>
      </c>
      <c r="W155" s="14" t="str">
        <f t="shared" si="35"/>
        <v/>
      </c>
      <c r="X155" s="14" t="str">
        <f t="shared" si="36"/>
        <v/>
      </c>
      <c r="Y155" s="14" t="str">
        <f t="shared" si="37"/>
        <v/>
      </c>
      <c r="Z155" s="14" t="str">
        <f t="shared" si="38"/>
        <v/>
      </c>
    </row>
    <row r="156" spans="1:26" x14ac:dyDescent="0.3">
      <c r="A156" s="10" t="s">
        <v>533</v>
      </c>
      <c r="B156" s="9"/>
      <c r="C156" s="11" t="str">
        <f>IFERROR(VLOOKUP(B156,'Plan Cultivos'!$A$5:$X$204,2,FALSE()),"")</f>
        <v/>
      </c>
      <c r="D156" s="11" t="str">
        <f>IFERROR(VLOOKUP(B156,'Plan Cultivos'!$A$5:$X$204,4,FALSE()),"")</f>
        <v/>
      </c>
      <c r="E156" s="9"/>
      <c r="F156" s="9"/>
      <c r="G156" s="12"/>
      <c r="H156" s="12"/>
      <c r="I156" s="11" t="str">
        <f t="shared" si="26"/>
        <v/>
      </c>
      <c r="J156" s="9"/>
      <c r="K156" s="9"/>
      <c r="L156" s="9"/>
      <c r="M156" s="9"/>
      <c r="N156" s="13"/>
      <c r="O156" s="14" t="str">
        <f t="shared" si="27"/>
        <v/>
      </c>
      <c r="P156" s="14" t="str">
        <f t="shared" si="28"/>
        <v/>
      </c>
      <c r="Q156" s="14" t="str">
        <f t="shared" si="29"/>
        <v/>
      </c>
      <c r="R156" s="14" t="str">
        <f t="shared" si="30"/>
        <v/>
      </c>
      <c r="S156" s="14" t="str">
        <f t="shared" si="31"/>
        <v/>
      </c>
      <c r="T156" s="14" t="str">
        <f t="shared" si="32"/>
        <v/>
      </c>
      <c r="U156" s="14" t="str">
        <f t="shared" si="33"/>
        <v/>
      </c>
      <c r="V156" s="14" t="str">
        <f t="shared" si="34"/>
        <v/>
      </c>
      <c r="W156" s="14" t="str">
        <f t="shared" si="35"/>
        <v/>
      </c>
      <c r="X156" s="14" t="str">
        <f t="shared" si="36"/>
        <v/>
      </c>
      <c r="Y156" s="14" t="str">
        <f t="shared" si="37"/>
        <v/>
      </c>
      <c r="Z156" s="14" t="str">
        <f t="shared" si="38"/>
        <v/>
      </c>
    </row>
    <row r="157" spans="1:26" x14ac:dyDescent="0.3">
      <c r="A157" s="10" t="s">
        <v>534</v>
      </c>
      <c r="B157" s="9"/>
      <c r="C157" s="11" t="str">
        <f>IFERROR(VLOOKUP(B157,'Plan Cultivos'!$A$5:$X$204,2,FALSE()),"")</f>
        <v/>
      </c>
      <c r="D157" s="11" t="str">
        <f>IFERROR(VLOOKUP(B157,'Plan Cultivos'!$A$5:$X$204,4,FALSE()),"")</f>
        <v/>
      </c>
      <c r="E157" s="9"/>
      <c r="F157" s="9"/>
      <c r="G157" s="12"/>
      <c r="H157" s="12"/>
      <c r="I157" s="11" t="str">
        <f t="shared" si="26"/>
        <v/>
      </c>
      <c r="J157" s="9"/>
      <c r="K157" s="9"/>
      <c r="L157" s="9"/>
      <c r="M157" s="9"/>
      <c r="N157" s="13"/>
      <c r="O157" s="14" t="str">
        <f t="shared" si="27"/>
        <v/>
      </c>
      <c r="P157" s="14" t="str">
        <f t="shared" si="28"/>
        <v/>
      </c>
      <c r="Q157" s="14" t="str">
        <f t="shared" si="29"/>
        <v/>
      </c>
      <c r="R157" s="14" t="str">
        <f t="shared" si="30"/>
        <v/>
      </c>
      <c r="S157" s="14" t="str">
        <f t="shared" si="31"/>
        <v/>
      </c>
      <c r="T157" s="14" t="str">
        <f t="shared" si="32"/>
        <v/>
      </c>
      <c r="U157" s="14" t="str">
        <f t="shared" si="33"/>
        <v/>
      </c>
      <c r="V157" s="14" t="str">
        <f t="shared" si="34"/>
        <v/>
      </c>
      <c r="W157" s="14" t="str">
        <f t="shared" si="35"/>
        <v/>
      </c>
      <c r="X157" s="14" t="str">
        <f t="shared" si="36"/>
        <v/>
      </c>
      <c r="Y157" s="14" t="str">
        <f t="shared" si="37"/>
        <v/>
      </c>
      <c r="Z157" s="14" t="str">
        <f t="shared" si="38"/>
        <v/>
      </c>
    </row>
    <row r="158" spans="1:26" x14ac:dyDescent="0.3">
      <c r="A158" s="10" t="s">
        <v>535</v>
      </c>
      <c r="B158" s="9"/>
      <c r="C158" s="11" t="str">
        <f>IFERROR(VLOOKUP(B158,'Plan Cultivos'!$A$5:$X$204,2,FALSE()),"")</f>
        <v/>
      </c>
      <c r="D158" s="11" t="str">
        <f>IFERROR(VLOOKUP(B158,'Plan Cultivos'!$A$5:$X$204,4,FALSE()),"")</f>
        <v/>
      </c>
      <c r="E158" s="9"/>
      <c r="F158" s="9"/>
      <c r="G158" s="12"/>
      <c r="H158" s="12"/>
      <c r="I158" s="11" t="str">
        <f t="shared" si="26"/>
        <v/>
      </c>
      <c r="J158" s="9"/>
      <c r="K158" s="9"/>
      <c r="L158" s="9"/>
      <c r="M158" s="9"/>
      <c r="N158" s="13"/>
      <c r="O158" s="14" t="str">
        <f t="shared" si="27"/>
        <v/>
      </c>
      <c r="P158" s="14" t="str">
        <f t="shared" si="28"/>
        <v/>
      </c>
      <c r="Q158" s="14" t="str">
        <f t="shared" si="29"/>
        <v/>
      </c>
      <c r="R158" s="14" t="str">
        <f t="shared" si="30"/>
        <v/>
      </c>
      <c r="S158" s="14" t="str">
        <f t="shared" si="31"/>
        <v/>
      </c>
      <c r="T158" s="14" t="str">
        <f t="shared" si="32"/>
        <v/>
      </c>
      <c r="U158" s="14" t="str">
        <f t="shared" si="33"/>
        <v/>
      </c>
      <c r="V158" s="14" t="str">
        <f t="shared" si="34"/>
        <v/>
      </c>
      <c r="W158" s="14" t="str">
        <f t="shared" si="35"/>
        <v/>
      </c>
      <c r="X158" s="14" t="str">
        <f t="shared" si="36"/>
        <v/>
      </c>
      <c r="Y158" s="14" t="str">
        <f t="shared" si="37"/>
        <v/>
      </c>
      <c r="Z158" s="14" t="str">
        <f t="shared" si="38"/>
        <v/>
      </c>
    </row>
    <row r="159" spans="1:26" x14ac:dyDescent="0.3">
      <c r="A159" s="10" t="s">
        <v>536</v>
      </c>
      <c r="B159" s="9"/>
      <c r="C159" s="11" t="str">
        <f>IFERROR(VLOOKUP(B159,'Plan Cultivos'!$A$5:$X$204,2,FALSE()),"")</f>
        <v/>
      </c>
      <c r="D159" s="11" t="str">
        <f>IFERROR(VLOOKUP(B159,'Plan Cultivos'!$A$5:$X$204,4,FALSE()),"")</f>
        <v/>
      </c>
      <c r="E159" s="9"/>
      <c r="F159" s="9"/>
      <c r="G159" s="12"/>
      <c r="H159" s="12"/>
      <c r="I159" s="11" t="str">
        <f t="shared" si="26"/>
        <v/>
      </c>
      <c r="J159" s="9"/>
      <c r="K159" s="9"/>
      <c r="L159" s="9"/>
      <c r="M159" s="9"/>
      <c r="N159" s="13"/>
      <c r="O159" s="14" t="str">
        <f t="shared" si="27"/>
        <v/>
      </c>
      <c r="P159" s="14" t="str">
        <f t="shared" si="28"/>
        <v/>
      </c>
      <c r="Q159" s="14" t="str">
        <f t="shared" si="29"/>
        <v/>
      </c>
      <c r="R159" s="14" t="str">
        <f t="shared" si="30"/>
        <v/>
      </c>
      <c r="S159" s="14" t="str">
        <f t="shared" si="31"/>
        <v/>
      </c>
      <c r="T159" s="14" t="str">
        <f t="shared" si="32"/>
        <v/>
      </c>
      <c r="U159" s="14" t="str">
        <f t="shared" si="33"/>
        <v/>
      </c>
      <c r="V159" s="14" t="str">
        <f t="shared" si="34"/>
        <v/>
      </c>
      <c r="W159" s="14" t="str">
        <f t="shared" si="35"/>
        <v/>
      </c>
      <c r="X159" s="14" t="str">
        <f t="shared" si="36"/>
        <v/>
      </c>
      <c r="Y159" s="14" t="str">
        <f t="shared" si="37"/>
        <v/>
      </c>
      <c r="Z159" s="14" t="str">
        <f t="shared" si="38"/>
        <v/>
      </c>
    </row>
    <row r="160" spans="1:26" x14ac:dyDescent="0.3">
      <c r="A160" s="10" t="s">
        <v>537</v>
      </c>
      <c r="B160" s="9"/>
      <c r="C160" s="11" t="str">
        <f>IFERROR(VLOOKUP(B160,'Plan Cultivos'!$A$5:$X$204,2,FALSE()),"")</f>
        <v/>
      </c>
      <c r="D160" s="11" t="str">
        <f>IFERROR(VLOOKUP(B160,'Plan Cultivos'!$A$5:$X$204,4,FALSE()),"")</f>
        <v/>
      </c>
      <c r="E160" s="9"/>
      <c r="F160" s="9"/>
      <c r="G160" s="12"/>
      <c r="H160" s="12"/>
      <c r="I160" s="11" t="str">
        <f t="shared" si="26"/>
        <v/>
      </c>
      <c r="J160" s="9"/>
      <c r="K160" s="9"/>
      <c r="L160" s="9"/>
      <c r="M160" s="9"/>
      <c r="N160" s="13"/>
      <c r="O160" s="14" t="str">
        <f t="shared" si="27"/>
        <v/>
      </c>
      <c r="P160" s="14" t="str">
        <f t="shared" si="28"/>
        <v/>
      </c>
      <c r="Q160" s="14" t="str">
        <f t="shared" si="29"/>
        <v/>
      </c>
      <c r="R160" s="14" t="str">
        <f t="shared" si="30"/>
        <v/>
      </c>
      <c r="S160" s="14" t="str">
        <f t="shared" si="31"/>
        <v/>
      </c>
      <c r="T160" s="14" t="str">
        <f t="shared" si="32"/>
        <v/>
      </c>
      <c r="U160" s="14" t="str">
        <f t="shared" si="33"/>
        <v/>
      </c>
      <c r="V160" s="14" t="str">
        <f t="shared" si="34"/>
        <v/>
      </c>
      <c r="W160" s="14" t="str">
        <f t="shared" si="35"/>
        <v/>
      </c>
      <c r="X160" s="14" t="str">
        <f t="shared" si="36"/>
        <v/>
      </c>
      <c r="Y160" s="14" t="str">
        <f t="shared" si="37"/>
        <v/>
      </c>
      <c r="Z160" s="14" t="str">
        <f t="shared" si="38"/>
        <v/>
      </c>
    </row>
    <row r="161" spans="1:26" x14ac:dyDescent="0.3">
      <c r="A161" s="10" t="s">
        <v>538</v>
      </c>
      <c r="B161" s="9"/>
      <c r="C161" s="11" t="str">
        <f>IFERROR(VLOOKUP(B161,'Plan Cultivos'!$A$5:$X$204,2,FALSE()),"")</f>
        <v/>
      </c>
      <c r="D161" s="11" t="str">
        <f>IFERROR(VLOOKUP(B161,'Plan Cultivos'!$A$5:$X$204,4,FALSE()),"")</f>
        <v/>
      </c>
      <c r="E161" s="9"/>
      <c r="F161" s="9"/>
      <c r="G161" s="12"/>
      <c r="H161" s="12"/>
      <c r="I161" s="11" t="str">
        <f t="shared" si="26"/>
        <v/>
      </c>
      <c r="J161" s="9"/>
      <c r="K161" s="9"/>
      <c r="L161" s="9"/>
      <c r="M161" s="9"/>
      <c r="N161" s="13"/>
      <c r="O161" s="14" t="str">
        <f t="shared" si="27"/>
        <v/>
      </c>
      <c r="P161" s="14" t="str">
        <f t="shared" si="28"/>
        <v/>
      </c>
      <c r="Q161" s="14" t="str">
        <f t="shared" si="29"/>
        <v/>
      </c>
      <c r="R161" s="14" t="str">
        <f t="shared" si="30"/>
        <v/>
      </c>
      <c r="S161" s="14" t="str">
        <f t="shared" si="31"/>
        <v/>
      </c>
      <c r="T161" s="14" t="str">
        <f t="shared" si="32"/>
        <v/>
      </c>
      <c r="U161" s="14" t="str">
        <f t="shared" si="33"/>
        <v/>
      </c>
      <c r="V161" s="14" t="str">
        <f t="shared" si="34"/>
        <v/>
      </c>
      <c r="W161" s="14" t="str">
        <f t="shared" si="35"/>
        <v/>
      </c>
      <c r="X161" s="14" t="str">
        <f t="shared" si="36"/>
        <v/>
      </c>
      <c r="Y161" s="14" t="str">
        <f t="shared" si="37"/>
        <v/>
      </c>
      <c r="Z161" s="14" t="str">
        <f t="shared" si="38"/>
        <v/>
      </c>
    </row>
    <row r="162" spans="1:26" x14ac:dyDescent="0.3">
      <c r="A162" s="10" t="s">
        <v>539</v>
      </c>
      <c r="B162" s="9"/>
      <c r="C162" s="11" t="str">
        <f>IFERROR(VLOOKUP(B162,'Plan Cultivos'!$A$5:$X$204,2,FALSE()),"")</f>
        <v/>
      </c>
      <c r="D162" s="11" t="str">
        <f>IFERROR(VLOOKUP(B162,'Plan Cultivos'!$A$5:$X$204,4,FALSE()),"")</f>
        <v/>
      </c>
      <c r="E162" s="9"/>
      <c r="F162" s="9"/>
      <c r="G162" s="12"/>
      <c r="H162" s="12"/>
      <c r="I162" s="11" t="str">
        <f t="shared" si="26"/>
        <v/>
      </c>
      <c r="J162" s="9"/>
      <c r="K162" s="9"/>
      <c r="L162" s="9"/>
      <c r="M162" s="9"/>
      <c r="N162" s="13"/>
      <c r="O162" s="14" t="str">
        <f t="shared" si="27"/>
        <v/>
      </c>
      <c r="P162" s="14" t="str">
        <f t="shared" si="28"/>
        <v/>
      </c>
      <c r="Q162" s="14" t="str">
        <f t="shared" si="29"/>
        <v/>
      </c>
      <c r="R162" s="14" t="str">
        <f t="shared" si="30"/>
        <v/>
      </c>
      <c r="S162" s="14" t="str">
        <f t="shared" si="31"/>
        <v/>
      </c>
      <c r="T162" s="14" t="str">
        <f t="shared" si="32"/>
        <v/>
      </c>
      <c r="U162" s="14" t="str">
        <f t="shared" si="33"/>
        <v/>
      </c>
      <c r="V162" s="14" t="str">
        <f t="shared" si="34"/>
        <v/>
      </c>
      <c r="W162" s="14" t="str">
        <f t="shared" si="35"/>
        <v/>
      </c>
      <c r="X162" s="14" t="str">
        <f t="shared" si="36"/>
        <v/>
      </c>
      <c r="Y162" s="14" t="str">
        <f t="shared" si="37"/>
        <v/>
      </c>
      <c r="Z162" s="14" t="str">
        <f t="shared" si="38"/>
        <v/>
      </c>
    </row>
    <row r="163" spans="1:26" x14ac:dyDescent="0.3">
      <c r="A163" s="10" t="s">
        <v>540</v>
      </c>
      <c r="B163" s="9"/>
      <c r="C163" s="11" t="str">
        <f>IFERROR(VLOOKUP(B163,'Plan Cultivos'!$A$5:$X$204,2,FALSE()),"")</f>
        <v/>
      </c>
      <c r="D163" s="11" t="str">
        <f>IFERROR(VLOOKUP(B163,'Plan Cultivos'!$A$5:$X$204,4,FALSE()),"")</f>
        <v/>
      </c>
      <c r="E163" s="9"/>
      <c r="F163" s="9"/>
      <c r="G163" s="12"/>
      <c r="H163" s="12"/>
      <c r="I163" s="11" t="str">
        <f t="shared" si="26"/>
        <v/>
      </c>
      <c r="J163" s="9"/>
      <c r="K163" s="9"/>
      <c r="L163" s="9"/>
      <c r="M163" s="9"/>
      <c r="N163" s="13"/>
      <c r="O163" s="14" t="str">
        <f t="shared" si="27"/>
        <v/>
      </c>
      <c r="P163" s="14" t="str">
        <f t="shared" si="28"/>
        <v/>
      </c>
      <c r="Q163" s="14" t="str">
        <f t="shared" si="29"/>
        <v/>
      </c>
      <c r="R163" s="14" t="str">
        <f t="shared" si="30"/>
        <v/>
      </c>
      <c r="S163" s="14" t="str">
        <f t="shared" si="31"/>
        <v/>
      </c>
      <c r="T163" s="14" t="str">
        <f t="shared" si="32"/>
        <v/>
      </c>
      <c r="U163" s="14" t="str">
        <f t="shared" si="33"/>
        <v/>
      </c>
      <c r="V163" s="14" t="str">
        <f t="shared" si="34"/>
        <v/>
      </c>
      <c r="W163" s="14" t="str">
        <f t="shared" si="35"/>
        <v/>
      </c>
      <c r="X163" s="14" t="str">
        <f t="shared" si="36"/>
        <v/>
      </c>
      <c r="Y163" s="14" t="str">
        <f t="shared" si="37"/>
        <v/>
      </c>
      <c r="Z163" s="14" t="str">
        <f t="shared" si="38"/>
        <v/>
      </c>
    </row>
    <row r="164" spans="1:26" x14ac:dyDescent="0.3">
      <c r="A164" s="10" t="s">
        <v>541</v>
      </c>
      <c r="B164" s="9"/>
      <c r="C164" s="11" t="str">
        <f>IFERROR(VLOOKUP(B164,'Plan Cultivos'!$A$5:$X$204,2,FALSE()),"")</f>
        <v/>
      </c>
      <c r="D164" s="11" t="str">
        <f>IFERROR(VLOOKUP(B164,'Plan Cultivos'!$A$5:$X$204,4,FALSE()),"")</f>
        <v/>
      </c>
      <c r="E164" s="9"/>
      <c r="F164" s="9"/>
      <c r="G164" s="12"/>
      <c r="H164" s="12"/>
      <c r="I164" s="11" t="str">
        <f t="shared" si="26"/>
        <v/>
      </c>
      <c r="J164" s="9"/>
      <c r="K164" s="9"/>
      <c r="L164" s="9"/>
      <c r="M164" s="9"/>
      <c r="N164" s="13"/>
      <c r="O164" s="14" t="str">
        <f t="shared" si="27"/>
        <v/>
      </c>
      <c r="P164" s="14" t="str">
        <f t="shared" si="28"/>
        <v/>
      </c>
      <c r="Q164" s="14" t="str">
        <f t="shared" si="29"/>
        <v/>
      </c>
      <c r="R164" s="14" t="str">
        <f t="shared" si="30"/>
        <v/>
      </c>
      <c r="S164" s="14" t="str">
        <f t="shared" si="31"/>
        <v/>
      </c>
      <c r="T164" s="14" t="str">
        <f t="shared" si="32"/>
        <v/>
      </c>
      <c r="U164" s="14" t="str">
        <f t="shared" si="33"/>
        <v/>
      </c>
      <c r="V164" s="14" t="str">
        <f t="shared" si="34"/>
        <v/>
      </c>
      <c r="W164" s="14" t="str">
        <f t="shared" si="35"/>
        <v/>
      </c>
      <c r="X164" s="14" t="str">
        <f t="shared" si="36"/>
        <v/>
      </c>
      <c r="Y164" s="14" t="str">
        <f t="shared" si="37"/>
        <v/>
      </c>
      <c r="Z164" s="14" t="str">
        <f t="shared" si="38"/>
        <v/>
      </c>
    </row>
    <row r="165" spans="1:26" x14ac:dyDescent="0.3">
      <c r="A165" s="10" t="s">
        <v>542</v>
      </c>
      <c r="B165" s="9"/>
      <c r="C165" s="11" t="str">
        <f>IFERROR(VLOOKUP(B165,'Plan Cultivos'!$A$5:$X$204,2,FALSE()),"")</f>
        <v/>
      </c>
      <c r="D165" s="11" t="str">
        <f>IFERROR(VLOOKUP(B165,'Plan Cultivos'!$A$5:$X$204,4,FALSE()),"")</f>
        <v/>
      </c>
      <c r="E165" s="9"/>
      <c r="F165" s="9"/>
      <c r="G165" s="12"/>
      <c r="H165" s="12"/>
      <c r="I165" s="11" t="str">
        <f t="shared" si="26"/>
        <v/>
      </c>
      <c r="J165" s="9"/>
      <c r="K165" s="9"/>
      <c r="L165" s="9"/>
      <c r="M165" s="9"/>
      <c r="N165" s="13"/>
      <c r="O165" s="14" t="str">
        <f t="shared" si="27"/>
        <v/>
      </c>
      <c r="P165" s="14" t="str">
        <f t="shared" si="28"/>
        <v/>
      </c>
      <c r="Q165" s="14" t="str">
        <f t="shared" si="29"/>
        <v/>
      </c>
      <c r="R165" s="14" t="str">
        <f t="shared" si="30"/>
        <v/>
      </c>
      <c r="S165" s="14" t="str">
        <f t="shared" si="31"/>
        <v/>
      </c>
      <c r="T165" s="14" t="str">
        <f t="shared" si="32"/>
        <v/>
      </c>
      <c r="U165" s="14" t="str">
        <f t="shared" si="33"/>
        <v/>
      </c>
      <c r="V165" s="14" t="str">
        <f t="shared" si="34"/>
        <v/>
      </c>
      <c r="W165" s="14" t="str">
        <f t="shared" si="35"/>
        <v/>
      </c>
      <c r="X165" s="14" t="str">
        <f t="shared" si="36"/>
        <v/>
      </c>
      <c r="Y165" s="14" t="str">
        <f t="shared" si="37"/>
        <v/>
      </c>
      <c r="Z165" s="14" t="str">
        <f t="shared" si="38"/>
        <v/>
      </c>
    </row>
    <row r="166" spans="1:26" x14ac:dyDescent="0.3">
      <c r="A166" s="10" t="s">
        <v>543</v>
      </c>
      <c r="B166" s="9"/>
      <c r="C166" s="11" t="str">
        <f>IFERROR(VLOOKUP(B166,'Plan Cultivos'!$A$5:$X$204,2,FALSE()),"")</f>
        <v/>
      </c>
      <c r="D166" s="11" t="str">
        <f>IFERROR(VLOOKUP(B166,'Plan Cultivos'!$A$5:$X$204,4,FALSE()),"")</f>
        <v/>
      </c>
      <c r="E166" s="9"/>
      <c r="F166" s="9"/>
      <c r="G166" s="12"/>
      <c r="H166" s="12"/>
      <c r="I166" s="11" t="str">
        <f t="shared" si="26"/>
        <v/>
      </c>
      <c r="J166" s="9"/>
      <c r="K166" s="9"/>
      <c r="L166" s="9"/>
      <c r="M166" s="9"/>
      <c r="N166" s="13"/>
      <c r="O166" s="14" t="str">
        <f t="shared" si="27"/>
        <v/>
      </c>
      <c r="P166" s="14" t="str">
        <f t="shared" si="28"/>
        <v/>
      </c>
      <c r="Q166" s="14" t="str">
        <f t="shared" si="29"/>
        <v/>
      </c>
      <c r="R166" s="14" t="str">
        <f t="shared" si="30"/>
        <v/>
      </c>
      <c r="S166" s="14" t="str">
        <f t="shared" si="31"/>
        <v/>
      </c>
      <c r="T166" s="14" t="str">
        <f t="shared" si="32"/>
        <v/>
      </c>
      <c r="U166" s="14" t="str">
        <f t="shared" si="33"/>
        <v/>
      </c>
      <c r="V166" s="14" t="str">
        <f t="shared" si="34"/>
        <v/>
      </c>
      <c r="W166" s="14" t="str">
        <f t="shared" si="35"/>
        <v/>
      </c>
      <c r="X166" s="14" t="str">
        <f t="shared" si="36"/>
        <v/>
      </c>
      <c r="Y166" s="14" t="str">
        <f t="shared" si="37"/>
        <v/>
      </c>
      <c r="Z166" s="14" t="str">
        <f t="shared" si="38"/>
        <v/>
      </c>
    </row>
    <row r="167" spans="1:26" x14ac:dyDescent="0.3">
      <c r="A167" s="10" t="s">
        <v>544</v>
      </c>
      <c r="B167" s="9"/>
      <c r="C167" s="11" t="str">
        <f>IFERROR(VLOOKUP(B167,'Plan Cultivos'!$A$5:$X$204,2,FALSE()),"")</f>
        <v/>
      </c>
      <c r="D167" s="11" t="str">
        <f>IFERROR(VLOOKUP(B167,'Plan Cultivos'!$A$5:$X$204,4,FALSE()),"")</f>
        <v/>
      </c>
      <c r="E167" s="9"/>
      <c r="F167" s="9"/>
      <c r="G167" s="12"/>
      <c r="H167" s="12"/>
      <c r="I167" s="11" t="str">
        <f t="shared" si="26"/>
        <v/>
      </c>
      <c r="J167" s="9"/>
      <c r="K167" s="9"/>
      <c r="L167" s="9"/>
      <c r="M167" s="9"/>
      <c r="N167" s="13"/>
      <c r="O167" s="14" t="str">
        <f t="shared" si="27"/>
        <v/>
      </c>
      <c r="P167" s="14" t="str">
        <f t="shared" si="28"/>
        <v/>
      </c>
      <c r="Q167" s="14" t="str">
        <f t="shared" si="29"/>
        <v/>
      </c>
      <c r="R167" s="14" t="str">
        <f t="shared" si="30"/>
        <v/>
      </c>
      <c r="S167" s="14" t="str">
        <f t="shared" si="31"/>
        <v/>
      </c>
      <c r="T167" s="14" t="str">
        <f t="shared" si="32"/>
        <v/>
      </c>
      <c r="U167" s="14" t="str">
        <f t="shared" si="33"/>
        <v/>
      </c>
      <c r="V167" s="14" t="str">
        <f t="shared" si="34"/>
        <v/>
      </c>
      <c r="W167" s="14" t="str">
        <f t="shared" si="35"/>
        <v/>
      </c>
      <c r="X167" s="14" t="str">
        <f t="shared" si="36"/>
        <v/>
      </c>
      <c r="Y167" s="14" t="str">
        <f t="shared" si="37"/>
        <v/>
      </c>
      <c r="Z167" s="14" t="str">
        <f t="shared" si="38"/>
        <v/>
      </c>
    </row>
    <row r="168" spans="1:26" x14ac:dyDescent="0.3">
      <c r="A168" s="10" t="s">
        <v>545</v>
      </c>
      <c r="B168" s="9"/>
      <c r="C168" s="11" t="str">
        <f>IFERROR(VLOOKUP(B168,'Plan Cultivos'!$A$5:$X$204,2,FALSE()),"")</f>
        <v/>
      </c>
      <c r="D168" s="11" t="str">
        <f>IFERROR(VLOOKUP(B168,'Plan Cultivos'!$A$5:$X$204,4,FALSE()),"")</f>
        <v/>
      </c>
      <c r="E168" s="9"/>
      <c r="F168" s="9"/>
      <c r="G168" s="12"/>
      <c r="H168" s="12"/>
      <c r="I168" s="11" t="str">
        <f t="shared" si="26"/>
        <v/>
      </c>
      <c r="J168" s="9"/>
      <c r="K168" s="9"/>
      <c r="L168" s="9"/>
      <c r="M168" s="9"/>
      <c r="N168" s="13"/>
      <c r="O168" s="14" t="str">
        <f t="shared" si="27"/>
        <v/>
      </c>
      <c r="P168" s="14" t="str">
        <f t="shared" si="28"/>
        <v/>
      </c>
      <c r="Q168" s="14" t="str">
        <f t="shared" si="29"/>
        <v/>
      </c>
      <c r="R168" s="14" t="str">
        <f t="shared" si="30"/>
        <v/>
      </c>
      <c r="S168" s="14" t="str">
        <f t="shared" si="31"/>
        <v/>
      </c>
      <c r="T168" s="14" t="str">
        <f t="shared" si="32"/>
        <v/>
      </c>
      <c r="U168" s="14" t="str">
        <f t="shared" si="33"/>
        <v/>
      </c>
      <c r="V168" s="14" t="str">
        <f t="shared" si="34"/>
        <v/>
      </c>
      <c r="W168" s="14" t="str">
        <f t="shared" si="35"/>
        <v/>
      </c>
      <c r="X168" s="14" t="str">
        <f t="shared" si="36"/>
        <v/>
      </c>
      <c r="Y168" s="14" t="str">
        <f t="shared" si="37"/>
        <v/>
      </c>
      <c r="Z168" s="14" t="str">
        <f t="shared" si="38"/>
        <v/>
      </c>
    </row>
    <row r="169" spans="1:26" x14ac:dyDescent="0.3">
      <c r="A169" s="10" t="s">
        <v>546</v>
      </c>
      <c r="B169" s="9"/>
      <c r="C169" s="11" t="str">
        <f>IFERROR(VLOOKUP(B169,'Plan Cultivos'!$A$5:$X$204,2,FALSE()),"")</f>
        <v/>
      </c>
      <c r="D169" s="11" t="str">
        <f>IFERROR(VLOOKUP(B169,'Plan Cultivos'!$A$5:$X$204,4,FALSE()),"")</f>
        <v/>
      </c>
      <c r="E169" s="9"/>
      <c r="F169" s="9"/>
      <c r="G169" s="12"/>
      <c r="H169" s="12"/>
      <c r="I169" s="11" t="str">
        <f t="shared" si="26"/>
        <v/>
      </c>
      <c r="J169" s="9"/>
      <c r="K169" s="9"/>
      <c r="L169" s="9"/>
      <c r="M169" s="9"/>
      <c r="N169" s="13"/>
      <c r="O169" s="14" t="str">
        <f t="shared" si="27"/>
        <v/>
      </c>
      <c r="P169" s="14" t="str">
        <f t="shared" si="28"/>
        <v/>
      </c>
      <c r="Q169" s="14" t="str">
        <f t="shared" si="29"/>
        <v/>
      </c>
      <c r="R169" s="14" t="str">
        <f t="shared" si="30"/>
        <v/>
      </c>
      <c r="S169" s="14" t="str">
        <f t="shared" si="31"/>
        <v/>
      </c>
      <c r="T169" s="14" t="str">
        <f t="shared" si="32"/>
        <v/>
      </c>
      <c r="U169" s="14" t="str">
        <f t="shared" si="33"/>
        <v/>
      </c>
      <c r="V169" s="14" t="str">
        <f t="shared" si="34"/>
        <v/>
      </c>
      <c r="W169" s="14" t="str">
        <f t="shared" si="35"/>
        <v/>
      </c>
      <c r="X169" s="14" t="str">
        <f t="shared" si="36"/>
        <v/>
      </c>
      <c r="Y169" s="14" t="str">
        <f t="shared" si="37"/>
        <v/>
      </c>
      <c r="Z169" s="14" t="str">
        <f t="shared" si="38"/>
        <v/>
      </c>
    </row>
    <row r="170" spans="1:26" x14ac:dyDescent="0.3">
      <c r="A170" s="10" t="s">
        <v>547</v>
      </c>
      <c r="B170" s="9"/>
      <c r="C170" s="11" t="str">
        <f>IFERROR(VLOOKUP(B170,'Plan Cultivos'!$A$5:$X$204,2,FALSE()),"")</f>
        <v/>
      </c>
      <c r="D170" s="11" t="str">
        <f>IFERROR(VLOOKUP(B170,'Plan Cultivos'!$A$5:$X$204,4,FALSE()),"")</f>
        <v/>
      </c>
      <c r="E170" s="9"/>
      <c r="F170" s="9"/>
      <c r="G170" s="12"/>
      <c r="H170" s="12"/>
      <c r="I170" s="11" t="str">
        <f t="shared" si="26"/>
        <v/>
      </c>
      <c r="J170" s="9"/>
      <c r="K170" s="9"/>
      <c r="L170" s="9"/>
      <c r="M170" s="9"/>
      <c r="N170" s="13"/>
      <c r="O170" s="14" t="str">
        <f t="shared" si="27"/>
        <v/>
      </c>
      <c r="P170" s="14" t="str">
        <f t="shared" si="28"/>
        <v/>
      </c>
      <c r="Q170" s="14" t="str">
        <f t="shared" si="29"/>
        <v/>
      </c>
      <c r="R170" s="14" t="str">
        <f t="shared" si="30"/>
        <v/>
      </c>
      <c r="S170" s="14" t="str">
        <f t="shared" si="31"/>
        <v/>
      </c>
      <c r="T170" s="14" t="str">
        <f t="shared" si="32"/>
        <v/>
      </c>
      <c r="U170" s="14" t="str">
        <f t="shared" si="33"/>
        <v/>
      </c>
      <c r="V170" s="14" t="str">
        <f t="shared" si="34"/>
        <v/>
      </c>
      <c r="W170" s="14" t="str">
        <f t="shared" si="35"/>
        <v/>
      </c>
      <c r="X170" s="14" t="str">
        <f t="shared" si="36"/>
        <v/>
      </c>
      <c r="Y170" s="14" t="str">
        <f t="shared" si="37"/>
        <v/>
      </c>
      <c r="Z170" s="14" t="str">
        <f t="shared" si="38"/>
        <v/>
      </c>
    </row>
    <row r="171" spans="1:26" x14ac:dyDescent="0.3">
      <c r="A171" s="10" t="s">
        <v>548</v>
      </c>
      <c r="B171" s="9"/>
      <c r="C171" s="11" t="str">
        <f>IFERROR(VLOOKUP(B171,'Plan Cultivos'!$A$5:$X$204,2,FALSE()),"")</f>
        <v/>
      </c>
      <c r="D171" s="11" t="str">
        <f>IFERROR(VLOOKUP(B171,'Plan Cultivos'!$A$5:$X$204,4,FALSE()),"")</f>
        <v/>
      </c>
      <c r="E171" s="9"/>
      <c r="F171" s="9"/>
      <c r="G171" s="12"/>
      <c r="H171" s="12"/>
      <c r="I171" s="11" t="str">
        <f t="shared" si="26"/>
        <v/>
      </c>
      <c r="J171" s="9"/>
      <c r="K171" s="9"/>
      <c r="L171" s="9"/>
      <c r="M171" s="9"/>
      <c r="N171" s="13"/>
      <c r="O171" s="14" t="str">
        <f t="shared" si="27"/>
        <v/>
      </c>
      <c r="P171" s="14" t="str">
        <f t="shared" si="28"/>
        <v/>
      </c>
      <c r="Q171" s="14" t="str">
        <f t="shared" si="29"/>
        <v/>
      </c>
      <c r="R171" s="14" t="str">
        <f t="shared" si="30"/>
        <v/>
      </c>
      <c r="S171" s="14" t="str">
        <f t="shared" si="31"/>
        <v/>
      </c>
      <c r="T171" s="14" t="str">
        <f t="shared" si="32"/>
        <v/>
      </c>
      <c r="U171" s="14" t="str">
        <f t="shared" si="33"/>
        <v/>
      </c>
      <c r="V171" s="14" t="str">
        <f t="shared" si="34"/>
        <v/>
      </c>
      <c r="W171" s="14" t="str">
        <f t="shared" si="35"/>
        <v/>
      </c>
      <c r="X171" s="14" t="str">
        <f t="shared" si="36"/>
        <v/>
      </c>
      <c r="Y171" s="14" t="str">
        <f t="shared" si="37"/>
        <v/>
      </c>
      <c r="Z171" s="14" t="str">
        <f t="shared" si="38"/>
        <v/>
      </c>
    </row>
    <row r="172" spans="1:26" x14ac:dyDescent="0.3">
      <c r="A172" s="10" t="s">
        <v>549</v>
      </c>
      <c r="B172" s="9"/>
      <c r="C172" s="11" t="str">
        <f>IFERROR(VLOOKUP(B172,'Plan Cultivos'!$A$5:$X$204,2,FALSE()),"")</f>
        <v/>
      </c>
      <c r="D172" s="11" t="str">
        <f>IFERROR(VLOOKUP(B172,'Plan Cultivos'!$A$5:$X$204,4,FALSE()),"")</f>
        <v/>
      </c>
      <c r="E172" s="9"/>
      <c r="F172" s="9"/>
      <c r="G172" s="12"/>
      <c r="H172" s="12"/>
      <c r="I172" s="11" t="str">
        <f t="shared" si="26"/>
        <v/>
      </c>
      <c r="J172" s="9"/>
      <c r="K172" s="9"/>
      <c r="L172" s="9"/>
      <c r="M172" s="9"/>
      <c r="N172" s="13"/>
      <c r="O172" s="14" t="str">
        <f t="shared" si="27"/>
        <v/>
      </c>
      <c r="P172" s="14" t="str">
        <f t="shared" si="28"/>
        <v/>
      </c>
      <c r="Q172" s="14" t="str">
        <f t="shared" si="29"/>
        <v/>
      </c>
      <c r="R172" s="14" t="str">
        <f t="shared" si="30"/>
        <v/>
      </c>
      <c r="S172" s="14" t="str">
        <f t="shared" si="31"/>
        <v/>
      </c>
      <c r="T172" s="14" t="str">
        <f t="shared" si="32"/>
        <v/>
      </c>
      <c r="U172" s="14" t="str">
        <f t="shared" si="33"/>
        <v/>
      </c>
      <c r="V172" s="14" t="str">
        <f t="shared" si="34"/>
        <v/>
      </c>
      <c r="W172" s="14" t="str">
        <f t="shared" si="35"/>
        <v/>
      </c>
      <c r="X172" s="14" t="str">
        <f t="shared" si="36"/>
        <v/>
      </c>
      <c r="Y172" s="14" t="str">
        <f t="shared" si="37"/>
        <v/>
      </c>
      <c r="Z172" s="14" t="str">
        <f t="shared" si="38"/>
        <v/>
      </c>
    </row>
    <row r="173" spans="1:26" x14ac:dyDescent="0.3">
      <c r="A173" s="10" t="s">
        <v>550</v>
      </c>
      <c r="B173" s="9"/>
      <c r="C173" s="11" t="str">
        <f>IFERROR(VLOOKUP(B173,'Plan Cultivos'!$A$5:$X$204,2,FALSE()),"")</f>
        <v/>
      </c>
      <c r="D173" s="11" t="str">
        <f>IFERROR(VLOOKUP(B173,'Plan Cultivos'!$A$5:$X$204,4,FALSE()),"")</f>
        <v/>
      </c>
      <c r="E173" s="9"/>
      <c r="F173" s="9"/>
      <c r="G173" s="12"/>
      <c r="H173" s="12"/>
      <c r="I173" s="11" t="str">
        <f t="shared" si="26"/>
        <v/>
      </c>
      <c r="J173" s="9"/>
      <c r="K173" s="9"/>
      <c r="L173" s="9"/>
      <c r="M173" s="9"/>
      <c r="N173" s="13"/>
      <c r="O173" s="14" t="str">
        <f t="shared" si="27"/>
        <v/>
      </c>
      <c r="P173" s="14" t="str">
        <f t="shared" si="28"/>
        <v/>
      </c>
      <c r="Q173" s="14" t="str">
        <f t="shared" si="29"/>
        <v/>
      </c>
      <c r="R173" s="14" t="str">
        <f t="shared" si="30"/>
        <v/>
      </c>
      <c r="S173" s="14" t="str">
        <f t="shared" si="31"/>
        <v/>
      </c>
      <c r="T173" s="14" t="str">
        <f t="shared" si="32"/>
        <v/>
      </c>
      <c r="U173" s="14" t="str">
        <f t="shared" si="33"/>
        <v/>
      </c>
      <c r="V173" s="14" t="str">
        <f t="shared" si="34"/>
        <v/>
      </c>
      <c r="W173" s="14" t="str">
        <f t="shared" si="35"/>
        <v/>
      </c>
      <c r="X173" s="14" t="str">
        <f t="shared" si="36"/>
        <v/>
      </c>
      <c r="Y173" s="14" t="str">
        <f t="shared" si="37"/>
        <v/>
      </c>
      <c r="Z173" s="14" t="str">
        <f t="shared" si="38"/>
        <v/>
      </c>
    </row>
    <row r="174" spans="1:26" x14ac:dyDescent="0.3">
      <c r="A174" s="10" t="s">
        <v>551</v>
      </c>
      <c r="B174" s="9"/>
      <c r="C174" s="11" t="str">
        <f>IFERROR(VLOOKUP(B174,'Plan Cultivos'!$A$5:$X$204,2,FALSE()),"")</f>
        <v/>
      </c>
      <c r="D174" s="11" t="str">
        <f>IFERROR(VLOOKUP(B174,'Plan Cultivos'!$A$5:$X$204,4,FALSE()),"")</f>
        <v/>
      </c>
      <c r="E174" s="9"/>
      <c r="F174" s="9"/>
      <c r="G174" s="12"/>
      <c r="H174" s="12"/>
      <c r="I174" s="11" t="str">
        <f t="shared" si="26"/>
        <v/>
      </c>
      <c r="J174" s="9"/>
      <c r="K174" s="9"/>
      <c r="L174" s="9"/>
      <c r="M174" s="9"/>
      <c r="N174" s="13"/>
      <c r="O174" s="14" t="str">
        <f t="shared" si="27"/>
        <v/>
      </c>
      <c r="P174" s="14" t="str">
        <f t="shared" si="28"/>
        <v/>
      </c>
      <c r="Q174" s="14" t="str">
        <f t="shared" si="29"/>
        <v/>
      </c>
      <c r="R174" s="14" t="str">
        <f t="shared" si="30"/>
        <v/>
      </c>
      <c r="S174" s="14" t="str">
        <f t="shared" si="31"/>
        <v/>
      </c>
      <c r="T174" s="14" t="str">
        <f t="shared" si="32"/>
        <v/>
      </c>
      <c r="U174" s="14" t="str">
        <f t="shared" si="33"/>
        <v/>
      </c>
      <c r="V174" s="14" t="str">
        <f t="shared" si="34"/>
        <v/>
      </c>
      <c r="W174" s="14" t="str">
        <f t="shared" si="35"/>
        <v/>
      </c>
      <c r="X174" s="14" t="str">
        <f t="shared" si="36"/>
        <v/>
      </c>
      <c r="Y174" s="14" t="str">
        <f t="shared" si="37"/>
        <v/>
      </c>
      <c r="Z174" s="14" t="str">
        <f t="shared" si="38"/>
        <v/>
      </c>
    </row>
    <row r="175" spans="1:26" x14ac:dyDescent="0.3">
      <c r="A175" s="10" t="s">
        <v>552</v>
      </c>
      <c r="B175" s="9"/>
      <c r="C175" s="11" t="str">
        <f>IFERROR(VLOOKUP(B175,'Plan Cultivos'!$A$5:$X$204,2,FALSE()),"")</f>
        <v/>
      </c>
      <c r="D175" s="11" t="str">
        <f>IFERROR(VLOOKUP(B175,'Plan Cultivos'!$A$5:$X$204,4,FALSE()),"")</f>
        <v/>
      </c>
      <c r="E175" s="9"/>
      <c r="F175" s="9"/>
      <c r="G175" s="12"/>
      <c r="H175" s="12"/>
      <c r="I175" s="11" t="str">
        <f t="shared" si="26"/>
        <v/>
      </c>
      <c r="J175" s="9"/>
      <c r="K175" s="9"/>
      <c r="L175" s="9"/>
      <c r="M175" s="9"/>
      <c r="N175" s="13"/>
      <c r="O175" s="14" t="str">
        <f t="shared" si="27"/>
        <v/>
      </c>
      <c r="P175" s="14" t="str">
        <f t="shared" si="28"/>
        <v/>
      </c>
      <c r="Q175" s="14" t="str">
        <f t="shared" si="29"/>
        <v/>
      </c>
      <c r="R175" s="14" t="str">
        <f t="shared" si="30"/>
        <v/>
      </c>
      <c r="S175" s="14" t="str">
        <f t="shared" si="31"/>
        <v/>
      </c>
      <c r="T175" s="14" t="str">
        <f t="shared" si="32"/>
        <v/>
      </c>
      <c r="U175" s="14" t="str">
        <f t="shared" si="33"/>
        <v/>
      </c>
      <c r="V175" s="14" t="str">
        <f t="shared" si="34"/>
        <v/>
      </c>
      <c r="W175" s="14" t="str">
        <f t="shared" si="35"/>
        <v/>
      </c>
      <c r="X175" s="14" t="str">
        <f t="shared" si="36"/>
        <v/>
      </c>
      <c r="Y175" s="14" t="str">
        <f t="shared" si="37"/>
        <v/>
      </c>
      <c r="Z175" s="14" t="str">
        <f t="shared" si="38"/>
        <v/>
      </c>
    </row>
    <row r="176" spans="1:26" x14ac:dyDescent="0.3">
      <c r="A176" s="10" t="s">
        <v>553</v>
      </c>
      <c r="B176" s="9"/>
      <c r="C176" s="11" t="str">
        <f>IFERROR(VLOOKUP(B176,'Plan Cultivos'!$A$5:$X$204,2,FALSE()),"")</f>
        <v/>
      </c>
      <c r="D176" s="11" t="str">
        <f>IFERROR(VLOOKUP(B176,'Plan Cultivos'!$A$5:$X$204,4,FALSE()),"")</f>
        <v/>
      </c>
      <c r="E176" s="9"/>
      <c r="F176" s="9"/>
      <c r="G176" s="12"/>
      <c r="H176" s="12"/>
      <c r="I176" s="11" t="str">
        <f t="shared" si="26"/>
        <v/>
      </c>
      <c r="J176" s="9"/>
      <c r="K176" s="9"/>
      <c r="L176" s="9"/>
      <c r="M176" s="9"/>
      <c r="N176" s="13"/>
      <c r="O176" s="14" t="str">
        <f t="shared" si="27"/>
        <v/>
      </c>
      <c r="P176" s="14" t="str">
        <f t="shared" si="28"/>
        <v/>
      </c>
      <c r="Q176" s="14" t="str">
        <f t="shared" si="29"/>
        <v/>
      </c>
      <c r="R176" s="14" t="str">
        <f t="shared" si="30"/>
        <v/>
      </c>
      <c r="S176" s="14" t="str">
        <f t="shared" si="31"/>
        <v/>
      </c>
      <c r="T176" s="14" t="str">
        <f t="shared" si="32"/>
        <v/>
      </c>
      <c r="U176" s="14" t="str">
        <f t="shared" si="33"/>
        <v/>
      </c>
      <c r="V176" s="14" t="str">
        <f t="shared" si="34"/>
        <v/>
      </c>
      <c r="W176" s="14" t="str">
        <f t="shared" si="35"/>
        <v/>
      </c>
      <c r="X176" s="14" t="str">
        <f t="shared" si="36"/>
        <v/>
      </c>
      <c r="Y176" s="14" t="str">
        <f t="shared" si="37"/>
        <v/>
      </c>
      <c r="Z176" s="14" t="str">
        <f t="shared" si="38"/>
        <v/>
      </c>
    </row>
    <row r="177" spans="1:26" x14ac:dyDescent="0.3">
      <c r="A177" s="10" t="s">
        <v>554</v>
      </c>
      <c r="B177" s="9"/>
      <c r="C177" s="11" t="str">
        <f>IFERROR(VLOOKUP(B177,'Plan Cultivos'!$A$5:$X$204,2,FALSE()),"")</f>
        <v/>
      </c>
      <c r="D177" s="11" t="str">
        <f>IFERROR(VLOOKUP(B177,'Plan Cultivos'!$A$5:$X$204,4,FALSE()),"")</f>
        <v/>
      </c>
      <c r="E177" s="9"/>
      <c r="F177" s="9"/>
      <c r="G177" s="12"/>
      <c r="H177" s="12"/>
      <c r="I177" s="11" t="str">
        <f t="shared" si="26"/>
        <v/>
      </c>
      <c r="J177" s="9"/>
      <c r="K177" s="9"/>
      <c r="L177" s="9"/>
      <c r="M177" s="9"/>
      <c r="N177" s="13"/>
      <c r="O177" s="14" t="str">
        <f t="shared" si="27"/>
        <v/>
      </c>
      <c r="P177" s="14" t="str">
        <f t="shared" si="28"/>
        <v/>
      </c>
      <c r="Q177" s="14" t="str">
        <f t="shared" si="29"/>
        <v/>
      </c>
      <c r="R177" s="14" t="str">
        <f t="shared" si="30"/>
        <v/>
      </c>
      <c r="S177" s="14" t="str">
        <f t="shared" si="31"/>
        <v/>
      </c>
      <c r="T177" s="14" t="str">
        <f t="shared" si="32"/>
        <v/>
      </c>
      <c r="U177" s="14" t="str">
        <f t="shared" si="33"/>
        <v/>
      </c>
      <c r="V177" s="14" t="str">
        <f t="shared" si="34"/>
        <v/>
      </c>
      <c r="W177" s="14" t="str">
        <f t="shared" si="35"/>
        <v/>
      </c>
      <c r="X177" s="14" t="str">
        <f t="shared" si="36"/>
        <v/>
      </c>
      <c r="Y177" s="14" t="str">
        <f t="shared" si="37"/>
        <v/>
      </c>
      <c r="Z177" s="14" t="str">
        <f t="shared" si="38"/>
        <v/>
      </c>
    </row>
    <row r="178" spans="1:26" x14ac:dyDescent="0.3">
      <c r="A178" s="10" t="s">
        <v>555</v>
      </c>
      <c r="B178" s="9"/>
      <c r="C178" s="11" t="str">
        <f>IFERROR(VLOOKUP(B178,'Plan Cultivos'!$A$5:$X$204,2,FALSE()),"")</f>
        <v/>
      </c>
      <c r="D178" s="11" t="str">
        <f>IFERROR(VLOOKUP(B178,'Plan Cultivos'!$A$5:$X$204,4,FALSE()),"")</f>
        <v/>
      </c>
      <c r="E178" s="9"/>
      <c r="F178" s="9"/>
      <c r="G178" s="12"/>
      <c r="H178" s="12"/>
      <c r="I178" s="11" t="str">
        <f t="shared" si="26"/>
        <v/>
      </c>
      <c r="J178" s="9"/>
      <c r="K178" s="9"/>
      <c r="L178" s="9"/>
      <c r="M178" s="9"/>
      <c r="N178" s="13"/>
      <c r="O178" s="14" t="str">
        <f t="shared" si="27"/>
        <v/>
      </c>
      <c r="P178" s="14" t="str">
        <f t="shared" si="28"/>
        <v/>
      </c>
      <c r="Q178" s="14" t="str">
        <f t="shared" si="29"/>
        <v/>
      </c>
      <c r="R178" s="14" t="str">
        <f t="shared" si="30"/>
        <v/>
      </c>
      <c r="S178" s="14" t="str">
        <f t="shared" si="31"/>
        <v/>
      </c>
      <c r="T178" s="14" t="str">
        <f t="shared" si="32"/>
        <v/>
      </c>
      <c r="U178" s="14" t="str">
        <f t="shared" si="33"/>
        <v/>
      </c>
      <c r="V178" s="14" t="str">
        <f t="shared" si="34"/>
        <v/>
      </c>
      <c r="W178" s="14" t="str">
        <f t="shared" si="35"/>
        <v/>
      </c>
      <c r="X178" s="14" t="str">
        <f t="shared" si="36"/>
        <v/>
      </c>
      <c r="Y178" s="14" t="str">
        <f t="shared" si="37"/>
        <v/>
      </c>
      <c r="Z178" s="14" t="str">
        <f t="shared" si="38"/>
        <v/>
      </c>
    </row>
    <row r="179" spans="1:26" x14ac:dyDescent="0.3">
      <c r="A179" s="10" t="s">
        <v>556</v>
      </c>
      <c r="B179" s="9"/>
      <c r="C179" s="11" t="str">
        <f>IFERROR(VLOOKUP(B179,'Plan Cultivos'!$A$5:$X$204,2,FALSE()),"")</f>
        <v/>
      </c>
      <c r="D179" s="11" t="str">
        <f>IFERROR(VLOOKUP(B179,'Plan Cultivos'!$A$5:$X$204,4,FALSE()),"")</f>
        <v/>
      </c>
      <c r="E179" s="9"/>
      <c r="F179" s="9"/>
      <c r="G179" s="12"/>
      <c r="H179" s="12"/>
      <c r="I179" s="11" t="str">
        <f t="shared" si="26"/>
        <v/>
      </c>
      <c r="J179" s="9"/>
      <c r="K179" s="9"/>
      <c r="L179" s="9"/>
      <c r="M179" s="9"/>
      <c r="N179" s="13"/>
      <c r="O179" s="14" t="str">
        <f t="shared" si="27"/>
        <v/>
      </c>
      <c r="P179" s="14" t="str">
        <f t="shared" si="28"/>
        <v/>
      </c>
      <c r="Q179" s="14" t="str">
        <f t="shared" si="29"/>
        <v/>
      </c>
      <c r="R179" s="14" t="str">
        <f t="shared" si="30"/>
        <v/>
      </c>
      <c r="S179" s="14" t="str">
        <f t="shared" si="31"/>
        <v/>
      </c>
      <c r="T179" s="14" t="str">
        <f t="shared" si="32"/>
        <v/>
      </c>
      <c r="U179" s="14" t="str">
        <f t="shared" si="33"/>
        <v/>
      </c>
      <c r="V179" s="14" t="str">
        <f t="shared" si="34"/>
        <v/>
      </c>
      <c r="W179" s="14" t="str">
        <f t="shared" si="35"/>
        <v/>
      </c>
      <c r="X179" s="14" t="str">
        <f t="shared" si="36"/>
        <v/>
      </c>
      <c r="Y179" s="14" t="str">
        <f t="shared" si="37"/>
        <v/>
      </c>
      <c r="Z179" s="14" t="str">
        <f t="shared" si="38"/>
        <v/>
      </c>
    </row>
    <row r="180" spans="1:26" x14ac:dyDescent="0.3">
      <c r="A180" s="10" t="s">
        <v>557</v>
      </c>
      <c r="B180" s="9"/>
      <c r="C180" s="11" t="str">
        <f>IFERROR(VLOOKUP(B180,'Plan Cultivos'!$A$5:$X$204,2,FALSE()),"")</f>
        <v/>
      </c>
      <c r="D180" s="11" t="str">
        <f>IFERROR(VLOOKUP(B180,'Plan Cultivos'!$A$5:$X$204,4,FALSE()),"")</f>
        <v/>
      </c>
      <c r="E180" s="9"/>
      <c r="F180" s="9"/>
      <c r="G180" s="12"/>
      <c r="H180" s="12"/>
      <c r="I180" s="11" t="str">
        <f t="shared" si="26"/>
        <v/>
      </c>
      <c r="J180" s="9"/>
      <c r="K180" s="9"/>
      <c r="L180" s="9"/>
      <c r="M180" s="9"/>
      <c r="N180" s="13"/>
      <c r="O180" s="14" t="str">
        <f t="shared" si="27"/>
        <v/>
      </c>
      <c r="P180" s="14" t="str">
        <f t="shared" si="28"/>
        <v/>
      </c>
      <c r="Q180" s="14" t="str">
        <f t="shared" si="29"/>
        <v/>
      </c>
      <c r="R180" s="14" t="str">
        <f t="shared" si="30"/>
        <v/>
      </c>
      <c r="S180" s="14" t="str">
        <f t="shared" si="31"/>
        <v/>
      </c>
      <c r="T180" s="14" t="str">
        <f t="shared" si="32"/>
        <v/>
      </c>
      <c r="U180" s="14" t="str">
        <f t="shared" si="33"/>
        <v/>
      </c>
      <c r="V180" s="14" t="str">
        <f t="shared" si="34"/>
        <v/>
      </c>
      <c r="W180" s="14" t="str">
        <f t="shared" si="35"/>
        <v/>
      </c>
      <c r="X180" s="14" t="str">
        <f t="shared" si="36"/>
        <v/>
      </c>
      <c r="Y180" s="14" t="str">
        <f t="shared" si="37"/>
        <v/>
      </c>
      <c r="Z180" s="14" t="str">
        <f t="shared" si="38"/>
        <v/>
      </c>
    </row>
    <row r="181" spans="1:26" x14ac:dyDescent="0.3">
      <c r="A181" s="10" t="s">
        <v>558</v>
      </c>
      <c r="B181" s="9"/>
      <c r="C181" s="11" t="str">
        <f>IFERROR(VLOOKUP(B181,'Plan Cultivos'!$A$5:$X$204,2,FALSE()),"")</f>
        <v/>
      </c>
      <c r="D181" s="11" t="str">
        <f>IFERROR(VLOOKUP(B181,'Plan Cultivos'!$A$5:$X$204,4,FALSE()),"")</f>
        <v/>
      </c>
      <c r="E181" s="9"/>
      <c r="F181" s="9"/>
      <c r="G181" s="12"/>
      <c r="H181" s="12"/>
      <c r="I181" s="11" t="str">
        <f t="shared" si="26"/>
        <v/>
      </c>
      <c r="J181" s="9"/>
      <c r="K181" s="9"/>
      <c r="L181" s="9"/>
      <c r="M181" s="9"/>
      <c r="N181" s="13"/>
      <c r="O181" s="14" t="str">
        <f t="shared" si="27"/>
        <v/>
      </c>
      <c r="P181" s="14" t="str">
        <f t="shared" si="28"/>
        <v/>
      </c>
      <c r="Q181" s="14" t="str">
        <f t="shared" si="29"/>
        <v/>
      </c>
      <c r="R181" s="14" t="str">
        <f t="shared" si="30"/>
        <v/>
      </c>
      <c r="S181" s="14" t="str">
        <f t="shared" si="31"/>
        <v/>
      </c>
      <c r="T181" s="14" t="str">
        <f t="shared" si="32"/>
        <v/>
      </c>
      <c r="U181" s="14" t="str">
        <f t="shared" si="33"/>
        <v/>
      </c>
      <c r="V181" s="14" t="str">
        <f t="shared" si="34"/>
        <v/>
      </c>
      <c r="W181" s="14" t="str">
        <f t="shared" si="35"/>
        <v/>
      </c>
      <c r="X181" s="14" t="str">
        <f t="shared" si="36"/>
        <v/>
      </c>
      <c r="Y181" s="14" t="str">
        <f t="shared" si="37"/>
        <v/>
      </c>
      <c r="Z181" s="14" t="str">
        <f t="shared" si="38"/>
        <v/>
      </c>
    </row>
    <row r="182" spans="1:26" x14ac:dyDescent="0.3">
      <c r="A182" s="10" t="s">
        <v>559</v>
      </c>
      <c r="B182" s="9"/>
      <c r="C182" s="11" t="str">
        <f>IFERROR(VLOOKUP(B182,'Plan Cultivos'!$A$5:$X$204,2,FALSE()),"")</f>
        <v/>
      </c>
      <c r="D182" s="11" t="str">
        <f>IFERROR(VLOOKUP(B182,'Plan Cultivos'!$A$5:$X$204,4,FALSE()),"")</f>
        <v/>
      </c>
      <c r="E182" s="9"/>
      <c r="F182" s="9"/>
      <c r="G182" s="12"/>
      <c r="H182" s="12"/>
      <c r="I182" s="11" t="str">
        <f t="shared" si="26"/>
        <v/>
      </c>
      <c r="J182" s="9"/>
      <c r="K182" s="9"/>
      <c r="L182" s="9"/>
      <c r="M182" s="9"/>
      <c r="N182" s="13"/>
      <c r="O182" s="14" t="str">
        <f t="shared" si="27"/>
        <v/>
      </c>
      <c r="P182" s="14" t="str">
        <f t="shared" si="28"/>
        <v/>
      </c>
      <c r="Q182" s="14" t="str">
        <f t="shared" si="29"/>
        <v/>
      </c>
      <c r="R182" s="14" t="str">
        <f t="shared" si="30"/>
        <v/>
      </c>
      <c r="S182" s="14" t="str">
        <f t="shared" si="31"/>
        <v/>
      </c>
      <c r="T182" s="14" t="str">
        <f t="shared" si="32"/>
        <v/>
      </c>
      <c r="U182" s="14" t="str">
        <f t="shared" si="33"/>
        <v/>
      </c>
      <c r="V182" s="14" t="str">
        <f t="shared" si="34"/>
        <v/>
      </c>
      <c r="W182" s="14" t="str">
        <f t="shared" si="35"/>
        <v/>
      </c>
      <c r="X182" s="14" t="str">
        <f t="shared" si="36"/>
        <v/>
      </c>
      <c r="Y182" s="14" t="str">
        <f t="shared" si="37"/>
        <v/>
      </c>
      <c r="Z182" s="14" t="str">
        <f t="shared" si="38"/>
        <v/>
      </c>
    </row>
    <row r="183" spans="1:26" x14ac:dyDescent="0.3">
      <c r="A183" s="10" t="s">
        <v>560</v>
      </c>
      <c r="B183" s="9"/>
      <c r="C183" s="11" t="str">
        <f>IFERROR(VLOOKUP(B183,'Plan Cultivos'!$A$5:$X$204,2,FALSE()),"")</f>
        <v/>
      </c>
      <c r="D183" s="11" t="str">
        <f>IFERROR(VLOOKUP(B183,'Plan Cultivos'!$A$5:$X$204,4,FALSE()),"")</f>
        <v/>
      </c>
      <c r="E183" s="9"/>
      <c r="F183" s="9"/>
      <c r="G183" s="12"/>
      <c r="H183" s="12"/>
      <c r="I183" s="11" t="str">
        <f t="shared" si="26"/>
        <v/>
      </c>
      <c r="J183" s="9"/>
      <c r="K183" s="9"/>
      <c r="L183" s="9"/>
      <c r="M183" s="9"/>
      <c r="N183" s="13"/>
      <c r="O183" s="14" t="str">
        <f t="shared" si="27"/>
        <v/>
      </c>
      <c r="P183" s="14" t="str">
        <f t="shared" si="28"/>
        <v/>
      </c>
      <c r="Q183" s="14" t="str">
        <f t="shared" si="29"/>
        <v/>
      </c>
      <c r="R183" s="14" t="str">
        <f t="shared" si="30"/>
        <v/>
      </c>
      <c r="S183" s="14" t="str">
        <f t="shared" si="31"/>
        <v/>
      </c>
      <c r="T183" s="14" t="str">
        <f t="shared" si="32"/>
        <v/>
      </c>
      <c r="U183" s="14" t="str">
        <f t="shared" si="33"/>
        <v/>
      </c>
      <c r="V183" s="14" t="str">
        <f t="shared" si="34"/>
        <v/>
      </c>
      <c r="W183" s="14" t="str">
        <f t="shared" si="35"/>
        <v/>
      </c>
      <c r="X183" s="14" t="str">
        <f t="shared" si="36"/>
        <v/>
      </c>
      <c r="Y183" s="14" t="str">
        <f t="shared" si="37"/>
        <v/>
      </c>
      <c r="Z183" s="14" t="str">
        <f t="shared" si="38"/>
        <v/>
      </c>
    </row>
    <row r="184" spans="1:26" x14ac:dyDescent="0.3">
      <c r="A184" s="10" t="s">
        <v>561</v>
      </c>
      <c r="B184" s="9"/>
      <c r="C184" s="11" t="str">
        <f>IFERROR(VLOOKUP(B184,'Plan Cultivos'!$A$5:$X$204,2,FALSE()),"")</f>
        <v/>
      </c>
      <c r="D184" s="11" t="str">
        <f>IFERROR(VLOOKUP(B184,'Plan Cultivos'!$A$5:$X$204,4,FALSE()),"")</f>
        <v/>
      </c>
      <c r="E184" s="9"/>
      <c r="F184" s="9"/>
      <c r="G184" s="12"/>
      <c r="H184" s="12"/>
      <c r="I184" s="11" t="str">
        <f t="shared" si="26"/>
        <v/>
      </c>
      <c r="J184" s="9"/>
      <c r="K184" s="9"/>
      <c r="L184" s="9"/>
      <c r="M184" s="9"/>
      <c r="N184" s="13"/>
      <c r="O184" s="14" t="str">
        <f t="shared" si="27"/>
        <v/>
      </c>
      <c r="P184" s="14" t="str">
        <f t="shared" si="28"/>
        <v/>
      </c>
      <c r="Q184" s="14" t="str">
        <f t="shared" si="29"/>
        <v/>
      </c>
      <c r="R184" s="14" t="str">
        <f t="shared" si="30"/>
        <v/>
      </c>
      <c r="S184" s="14" t="str">
        <f t="shared" si="31"/>
        <v/>
      </c>
      <c r="T184" s="14" t="str">
        <f t="shared" si="32"/>
        <v/>
      </c>
      <c r="U184" s="14" t="str">
        <f t="shared" si="33"/>
        <v/>
      </c>
      <c r="V184" s="14" t="str">
        <f t="shared" si="34"/>
        <v/>
      </c>
      <c r="W184" s="14" t="str">
        <f t="shared" si="35"/>
        <v/>
      </c>
      <c r="X184" s="14" t="str">
        <f t="shared" si="36"/>
        <v/>
      </c>
      <c r="Y184" s="14" t="str">
        <f t="shared" si="37"/>
        <v/>
      </c>
      <c r="Z184" s="14" t="str">
        <f t="shared" si="38"/>
        <v/>
      </c>
    </row>
    <row r="185" spans="1:26" x14ac:dyDescent="0.3">
      <c r="A185" s="10" t="s">
        <v>562</v>
      </c>
      <c r="B185" s="9"/>
      <c r="C185" s="11" t="str">
        <f>IFERROR(VLOOKUP(B185,'Plan Cultivos'!$A$5:$X$204,2,FALSE()),"")</f>
        <v/>
      </c>
      <c r="D185" s="11" t="str">
        <f>IFERROR(VLOOKUP(B185,'Plan Cultivos'!$A$5:$X$204,4,FALSE()),"")</f>
        <v/>
      </c>
      <c r="E185" s="9"/>
      <c r="F185" s="9"/>
      <c r="G185" s="12"/>
      <c r="H185" s="12"/>
      <c r="I185" s="11" t="str">
        <f t="shared" si="26"/>
        <v/>
      </c>
      <c r="J185" s="9"/>
      <c r="K185" s="9"/>
      <c r="L185" s="9"/>
      <c r="M185" s="9"/>
      <c r="N185" s="13"/>
      <c r="O185" s="14" t="str">
        <f t="shared" si="27"/>
        <v/>
      </c>
      <c r="P185" s="14" t="str">
        <f t="shared" si="28"/>
        <v/>
      </c>
      <c r="Q185" s="14" t="str">
        <f t="shared" si="29"/>
        <v/>
      </c>
      <c r="R185" s="14" t="str">
        <f t="shared" si="30"/>
        <v/>
      </c>
      <c r="S185" s="14" t="str">
        <f t="shared" si="31"/>
        <v/>
      </c>
      <c r="T185" s="14" t="str">
        <f t="shared" si="32"/>
        <v/>
      </c>
      <c r="U185" s="14" t="str">
        <f t="shared" si="33"/>
        <v/>
      </c>
      <c r="V185" s="14" t="str">
        <f t="shared" si="34"/>
        <v/>
      </c>
      <c r="W185" s="14" t="str">
        <f t="shared" si="35"/>
        <v/>
      </c>
      <c r="X185" s="14" t="str">
        <f t="shared" si="36"/>
        <v/>
      </c>
      <c r="Y185" s="14" t="str">
        <f t="shared" si="37"/>
        <v/>
      </c>
      <c r="Z185" s="14" t="str">
        <f t="shared" si="38"/>
        <v/>
      </c>
    </row>
    <row r="186" spans="1:26" x14ac:dyDescent="0.3">
      <c r="A186" s="10" t="s">
        <v>563</v>
      </c>
      <c r="B186" s="9"/>
      <c r="C186" s="11" t="str">
        <f>IFERROR(VLOOKUP(B186,'Plan Cultivos'!$A$5:$X$204,2,FALSE()),"")</f>
        <v/>
      </c>
      <c r="D186" s="11" t="str">
        <f>IFERROR(VLOOKUP(B186,'Plan Cultivos'!$A$5:$X$204,4,FALSE()),"")</f>
        <v/>
      </c>
      <c r="E186" s="9"/>
      <c r="F186" s="9"/>
      <c r="G186" s="12"/>
      <c r="H186" s="12"/>
      <c r="I186" s="11" t="str">
        <f t="shared" si="26"/>
        <v/>
      </c>
      <c r="J186" s="9"/>
      <c r="K186" s="9"/>
      <c r="L186" s="9"/>
      <c r="M186" s="9"/>
      <c r="N186" s="13"/>
      <c r="O186" s="14" t="str">
        <f t="shared" si="27"/>
        <v/>
      </c>
      <c r="P186" s="14" t="str">
        <f t="shared" si="28"/>
        <v/>
      </c>
      <c r="Q186" s="14" t="str">
        <f t="shared" si="29"/>
        <v/>
      </c>
      <c r="R186" s="14" t="str">
        <f t="shared" si="30"/>
        <v/>
      </c>
      <c r="S186" s="14" t="str">
        <f t="shared" si="31"/>
        <v/>
      </c>
      <c r="T186" s="14" t="str">
        <f t="shared" si="32"/>
        <v/>
      </c>
      <c r="U186" s="14" t="str">
        <f t="shared" si="33"/>
        <v/>
      </c>
      <c r="V186" s="14" t="str">
        <f t="shared" si="34"/>
        <v/>
      </c>
      <c r="W186" s="14" t="str">
        <f t="shared" si="35"/>
        <v/>
      </c>
      <c r="X186" s="14" t="str">
        <f t="shared" si="36"/>
        <v/>
      </c>
      <c r="Y186" s="14" t="str">
        <f t="shared" si="37"/>
        <v/>
      </c>
      <c r="Z186" s="14" t="str">
        <f t="shared" si="38"/>
        <v/>
      </c>
    </row>
    <row r="187" spans="1:26" x14ac:dyDescent="0.3">
      <c r="A187" s="10" t="s">
        <v>564</v>
      </c>
      <c r="B187" s="9"/>
      <c r="C187" s="11" t="str">
        <f>IFERROR(VLOOKUP(B187,'Plan Cultivos'!$A$5:$X$204,2,FALSE()),"")</f>
        <v/>
      </c>
      <c r="D187" s="11" t="str">
        <f>IFERROR(VLOOKUP(B187,'Plan Cultivos'!$A$5:$X$204,4,FALSE()),"")</f>
        <v/>
      </c>
      <c r="E187" s="9"/>
      <c r="F187" s="9"/>
      <c r="G187" s="12"/>
      <c r="H187" s="12"/>
      <c r="I187" s="11" t="str">
        <f t="shared" si="26"/>
        <v/>
      </c>
      <c r="J187" s="9"/>
      <c r="K187" s="9"/>
      <c r="L187" s="9"/>
      <c r="M187" s="9"/>
      <c r="N187" s="13"/>
      <c r="O187" s="14" t="str">
        <f t="shared" si="27"/>
        <v/>
      </c>
      <c r="P187" s="14" t="str">
        <f t="shared" si="28"/>
        <v/>
      </c>
      <c r="Q187" s="14" t="str">
        <f t="shared" si="29"/>
        <v/>
      </c>
      <c r="R187" s="14" t="str">
        <f t="shared" si="30"/>
        <v/>
      </c>
      <c r="S187" s="14" t="str">
        <f t="shared" si="31"/>
        <v/>
      </c>
      <c r="T187" s="14" t="str">
        <f t="shared" si="32"/>
        <v/>
      </c>
      <c r="U187" s="14" t="str">
        <f t="shared" si="33"/>
        <v/>
      </c>
      <c r="V187" s="14" t="str">
        <f t="shared" si="34"/>
        <v/>
      </c>
      <c r="W187" s="14" t="str">
        <f t="shared" si="35"/>
        <v/>
      </c>
      <c r="X187" s="14" t="str">
        <f t="shared" si="36"/>
        <v/>
      </c>
      <c r="Y187" s="14" t="str">
        <f t="shared" si="37"/>
        <v/>
      </c>
      <c r="Z187" s="14" t="str">
        <f t="shared" si="38"/>
        <v/>
      </c>
    </row>
    <row r="188" spans="1:26" x14ac:dyDescent="0.3">
      <c r="A188" s="10" t="s">
        <v>565</v>
      </c>
      <c r="B188" s="9"/>
      <c r="C188" s="11" t="str">
        <f>IFERROR(VLOOKUP(B188,'Plan Cultivos'!$A$5:$X$204,2,FALSE()),"")</f>
        <v/>
      </c>
      <c r="D188" s="11" t="str">
        <f>IFERROR(VLOOKUP(B188,'Plan Cultivos'!$A$5:$X$204,4,FALSE()),"")</f>
        <v/>
      </c>
      <c r="E188" s="9"/>
      <c r="F188" s="9"/>
      <c r="G188" s="12"/>
      <c r="H188" s="12"/>
      <c r="I188" s="11" t="str">
        <f t="shared" si="26"/>
        <v/>
      </c>
      <c r="J188" s="9"/>
      <c r="K188" s="9"/>
      <c r="L188" s="9"/>
      <c r="M188" s="9"/>
      <c r="N188" s="13"/>
      <c r="O188" s="14" t="str">
        <f t="shared" si="27"/>
        <v/>
      </c>
      <c r="P188" s="14" t="str">
        <f t="shared" si="28"/>
        <v/>
      </c>
      <c r="Q188" s="14" t="str">
        <f t="shared" si="29"/>
        <v/>
      </c>
      <c r="R188" s="14" t="str">
        <f t="shared" si="30"/>
        <v/>
      </c>
      <c r="S188" s="14" t="str">
        <f t="shared" si="31"/>
        <v/>
      </c>
      <c r="T188" s="14" t="str">
        <f t="shared" si="32"/>
        <v/>
      </c>
      <c r="U188" s="14" t="str">
        <f t="shared" si="33"/>
        <v/>
      </c>
      <c r="V188" s="14" t="str">
        <f t="shared" si="34"/>
        <v/>
      </c>
      <c r="W188" s="14" t="str">
        <f t="shared" si="35"/>
        <v/>
      </c>
      <c r="X188" s="14" t="str">
        <f t="shared" si="36"/>
        <v/>
      </c>
      <c r="Y188" s="14" t="str">
        <f t="shared" si="37"/>
        <v/>
      </c>
      <c r="Z188" s="14" t="str">
        <f t="shared" si="38"/>
        <v/>
      </c>
    </row>
    <row r="189" spans="1:26" x14ac:dyDescent="0.3">
      <c r="A189" s="10" t="s">
        <v>566</v>
      </c>
      <c r="B189" s="9"/>
      <c r="C189" s="11" t="str">
        <f>IFERROR(VLOOKUP(B189,'Plan Cultivos'!$A$5:$X$204,2,FALSE()),"")</f>
        <v/>
      </c>
      <c r="D189" s="11" t="str">
        <f>IFERROR(VLOOKUP(B189,'Plan Cultivos'!$A$5:$X$204,4,FALSE()),"")</f>
        <v/>
      </c>
      <c r="E189" s="9"/>
      <c r="F189" s="9"/>
      <c r="G189" s="12"/>
      <c r="H189" s="12"/>
      <c r="I189" s="11" t="str">
        <f t="shared" si="26"/>
        <v/>
      </c>
      <c r="J189" s="9"/>
      <c r="K189" s="9"/>
      <c r="L189" s="9"/>
      <c r="M189" s="9"/>
      <c r="N189" s="13"/>
      <c r="O189" s="14" t="str">
        <f t="shared" si="27"/>
        <v/>
      </c>
      <c r="P189" s="14" t="str">
        <f t="shared" si="28"/>
        <v/>
      </c>
      <c r="Q189" s="14" t="str">
        <f t="shared" si="29"/>
        <v/>
      </c>
      <c r="R189" s="14" t="str">
        <f t="shared" si="30"/>
        <v/>
      </c>
      <c r="S189" s="14" t="str">
        <f t="shared" si="31"/>
        <v/>
      </c>
      <c r="T189" s="14" t="str">
        <f t="shared" si="32"/>
        <v/>
      </c>
      <c r="U189" s="14" t="str">
        <f t="shared" si="33"/>
        <v/>
      </c>
      <c r="V189" s="14" t="str">
        <f t="shared" si="34"/>
        <v/>
      </c>
      <c r="W189" s="14" t="str">
        <f t="shared" si="35"/>
        <v/>
      </c>
      <c r="X189" s="14" t="str">
        <f t="shared" si="36"/>
        <v/>
      </c>
      <c r="Y189" s="14" t="str">
        <f t="shared" si="37"/>
        <v/>
      </c>
      <c r="Z189" s="14" t="str">
        <f t="shared" si="38"/>
        <v/>
      </c>
    </row>
    <row r="190" spans="1:26" x14ac:dyDescent="0.3">
      <c r="A190" s="10" t="s">
        <v>567</v>
      </c>
      <c r="B190" s="9"/>
      <c r="C190" s="11" t="str">
        <f>IFERROR(VLOOKUP(B190,'Plan Cultivos'!$A$5:$X$204,2,FALSE()),"")</f>
        <v/>
      </c>
      <c r="D190" s="11" t="str">
        <f>IFERROR(VLOOKUP(B190,'Plan Cultivos'!$A$5:$X$204,4,FALSE()),"")</f>
        <v/>
      </c>
      <c r="E190" s="9"/>
      <c r="F190" s="9"/>
      <c r="G190" s="12"/>
      <c r="H190" s="12"/>
      <c r="I190" s="11" t="str">
        <f t="shared" si="26"/>
        <v/>
      </c>
      <c r="J190" s="9"/>
      <c r="K190" s="9"/>
      <c r="L190" s="9"/>
      <c r="M190" s="9"/>
      <c r="N190" s="13"/>
      <c r="O190" s="14" t="str">
        <f t="shared" si="27"/>
        <v/>
      </c>
      <c r="P190" s="14" t="str">
        <f t="shared" si="28"/>
        <v/>
      </c>
      <c r="Q190" s="14" t="str">
        <f t="shared" si="29"/>
        <v/>
      </c>
      <c r="R190" s="14" t="str">
        <f t="shared" si="30"/>
        <v/>
      </c>
      <c r="S190" s="14" t="str">
        <f t="shared" si="31"/>
        <v/>
      </c>
      <c r="T190" s="14" t="str">
        <f t="shared" si="32"/>
        <v/>
      </c>
      <c r="U190" s="14" t="str">
        <f t="shared" si="33"/>
        <v/>
      </c>
      <c r="V190" s="14" t="str">
        <f t="shared" si="34"/>
        <v/>
      </c>
      <c r="W190" s="14" t="str">
        <f t="shared" si="35"/>
        <v/>
      </c>
      <c r="X190" s="14" t="str">
        <f t="shared" si="36"/>
        <v/>
      </c>
      <c r="Y190" s="14" t="str">
        <f t="shared" si="37"/>
        <v/>
      </c>
      <c r="Z190" s="14" t="str">
        <f t="shared" si="38"/>
        <v/>
      </c>
    </row>
    <row r="191" spans="1:26" x14ac:dyDescent="0.3">
      <c r="A191" s="10" t="s">
        <v>568</v>
      </c>
      <c r="B191" s="9"/>
      <c r="C191" s="11" t="str">
        <f>IFERROR(VLOOKUP(B191,'Plan Cultivos'!$A$5:$X$204,2,FALSE()),"")</f>
        <v/>
      </c>
      <c r="D191" s="11" t="str">
        <f>IFERROR(VLOOKUP(B191,'Plan Cultivos'!$A$5:$X$204,4,FALSE()),"")</f>
        <v/>
      </c>
      <c r="E191" s="9"/>
      <c r="F191" s="9"/>
      <c r="G191" s="12"/>
      <c r="H191" s="12"/>
      <c r="I191" s="11" t="str">
        <f t="shared" si="26"/>
        <v/>
      </c>
      <c r="J191" s="9"/>
      <c r="K191" s="9"/>
      <c r="L191" s="9"/>
      <c r="M191" s="9"/>
      <c r="N191" s="13"/>
      <c r="O191" s="14" t="str">
        <f t="shared" si="27"/>
        <v/>
      </c>
      <c r="P191" s="14" t="str">
        <f t="shared" si="28"/>
        <v/>
      </c>
      <c r="Q191" s="14" t="str">
        <f t="shared" si="29"/>
        <v/>
      </c>
      <c r="R191" s="14" t="str">
        <f t="shared" si="30"/>
        <v/>
      </c>
      <c r="S191" s="14" t="str">
        <f t="shared" si="31"/>
        <v/>
      </c>
      <c r="T191" s="14" t="str">
        <f t="shared" si="32"/>
        <v/>
      </c>
      <c r="U191" s="14" t="str">
        <f t="shared" si="33"/>
        <v/>
      </c>
      <c r="V191" s="14" t="str">
        <f t="shared" si="34"/>
        <v/>
      </c>
      <c r="W191" s="14" t="str">
        <f t="shared" si="35"/>
        <v/>
      </c>
      <c r="X191" s="14" t="str">
        <f t="shared" si="36"/>
        <v/>
      </c>
      <c r="Y191" s="14" t="str">
        <f t="shared" si="37"/>
        <v/>
      </c>
      <c r="Z191" s="14" t="str">
        <f t="shared" si="38"/>
        <v/>
      </c>
    </row>
    <row r="192" spans="1:26" x14ac:dyDescent="0.3">
      <c r="A192" s="10" t="s">
        <v>569</v>
      </c>
      <c r="B192" s="9"/>
      <c r="C192" s="11" t="str">
        <f>IFERROR(VLOOKUP(B192,'Plan Cultivos'!$A$5:$X$204,2,FALSE()),"")</f>
        <v/>
      </c>
      <c r="D192" s="11" t="str">
        <f>IFERROR(VLOOKUP(B192,'Plan Cultivos'!$A$5:$X$204,4,FALSE()),"")</f>
        <v/>
      </c>
      <c r="E192" s="9"/>
      <c r="F192" s="9"/>
      <c r="G192" s="12"/>
      <c r="H192" s="12"/>
      <c r="I192" s="11" t="str">
        <f t="shared" si="26"/>
        <v/>
      </c>
      <c r="J192" s="9"/>
      <c r="K192" s="9"/>
      <c r="L192" s="9"/>
      <c r="M192" s="9"/>
      <c r="N192" s="13"/>
      <c r="O192" s="14" t="str">
        <f t="shared" si="27"/>
        <v/>
      </c>
      <c r="P192" s="14" t="str">
        <f t="shared" si="28"/>
        <v/>
      </c>
      <c r="Q192" s="14" t="str">
        <f t="shared" si="29"/>
        <v/>
      </c>
      <c r="R192" s="14" t="str">
        <f t="shared" si="30"/>
        <v/>
      </c>
      <c r="S192" s="14" t="str">
        <f t="shared" si="31"/>
        <v/>
      </c>
      <c r="T192" s="14" t="str">
        <f t="shared" si="32"/>
        <v/>
      </c>
      <c r="U192" s="14" t="str">
        <f t="shared" si="33"/>
        <v/>
      </c>
      <c r="V192" s="14" t="str">
        <f t="shared" si="34"/>
        <v/>
      </c>
      <c r="W192" s="14" t="str">
        <f t="shared" si="35"/>
        <v/>
      </c>
      <c r="X192" s="14" t="str">
        <f t="shared" si="36"/>
        <v/>
      </c>
      <c r="Y192" s="14" t="str">
        <f t="shared" si="37"/>
        <v/>
      </c>
      <c r="Z192" s="14" t="str">
        <f t="shared" si="38"/>
        <v/>
      </c>
    </row>
    <row r="193" spans="1:26" x14ac:dyDescent="0.3">
      <c r="A193" s="10" t="s">
        <v>570</v>
      </c>
      <c r="B193" s="9"/>
      <c r="C193" s="11" t="str">
        <f>IFERROR(VLOOKUP(B193,'Plan Cultivos'!$A$5:$X$204,2,FALSE()),"")</f>
        <v/>
      </c>
      <c r="D193" s="11" t="str">
        <f>IFERROR(VLOOKUP(B193,'Plan Cultivos'!$A$5:$X$204,4,FALSE()),"")</f>
        <v/>
      </c>
      <c r="E193" s="9"/>
      <c r="F193" s="9"/>
      <c r="G193" s="12"/>
      <c r="H193" s="12"/>
      <c r="I193" s="11" t="str">
        <f t="shared" si="26"/>
        <v/>
      </c>
      <c r="J193" s="9"/>
      <c r="K193" s="9"/>
      <c r="L193" s="9"/>
      <c r="M193" s="9"/>
      <c r="N193" s="13"/>
      <c r="O193" s="14" t="str">
        <f t="shared" si="27"/>
        <v/>
      </c>
      <c r="P193" s="14" t="str">
        <f t="shared" si="28"/>
        <v/>
      </c>
      <c r="Q193" s="14" t="str">
        <f t="shared" si="29"/>
        <v/>
      </c>
      <c r="R193" s="14" t="str">
        <f t="shared" si="30"/>
        <v/>
      </c>
      <c r="S193" s="14" t="str">
        <f t="shared" si="31"/>
        <v/>
      </c>
      <c r="T193" s="14" t="str">
        <f t="shared" si="32"/>
        <v/>
      </c>
      <c r="U193" s="14" t="str">
        <f t="shared" si="33"/>
        <v/>
      </c>
      <c r="V193" s="14" t="str">
        <f t="shared" si="34"/>
        <v/>
      </c>
      <c r="W193" s="14" t="str">
        <f t="shared" si="35"/>
        <v/>
      </c>
      <c r="X193" s="14" t="str">
        <f t="shared" si="36"/>
        <v/>
      </c>
      <c r="Y193" s="14" t="str">
        <f t="shared" si="37"/>
        <v/>
      </c>
      <c r="Z193" s="14" t="str">
        <f t="shared" si="38"/>
        <v/>
      </c>
    </row>
    <row r="194" spans="1:26" x14ac:dyDescent="0.3">
      <c r="A194" s="10" t="s">
        <v>571</v>
      </c>
      <c r="B194" s="9"/>
      <c r="C194" s="11" t="str">
        <f>IFERROR(VLOOKUP(B194,'Plan Cultivos'!$A$5:$X$204,2,FALSE()),"")</f>
        <v/>
      </c>
      <c r="D194" s="11" t="str">
        <f>IFERROR(VLOOKUP(B194,'Plan Cultivos'!$A$5:$X$204,4,FALSE()),"")</f>
        <v/>
      </c>
      <c r="E194" s="9"/>
      <c r="F194" s="9"/>
      <c r="G194" s="12"/>
      <c r="H194" s="12"/>
      <c r="I194" s="11" t="str">
        <f t="shared" si="26"/>
        <v/>
      </c>
      <c r="J194" s="9"/>
      <c r="K194" s="9"/>
      <c r="L194" s="9"/>
      <c r="M194" s="9"/>
      <c r="N194" s="13"/>
      <c r="O194" s="14" t="str">
        <f t="shared" si="27"/>
        <v/>
      </c>
      <c r="P194" s="14" t="str">
        <f t="shared" si="28"/>
        <v/>
      </c>
      <c r="Q194" s="14" t="str">
        <f t="shared" si="29"/>
        <v/>
      </c>
      <c r="R194" s="14" t="str">
        <f t="shared" si="30"/>
        <v/>
      </c>
      <c r="S194" s="14" t="str">
        <f t="shared" si="31"/>
        <v/>
      </c>
      <c r="T194" s="14" t="str">
        <f t="shared" si="32"/>
        <v/>
      </c>
      <c r="U194" s="14" t="str">
        <f t="shared" si="33"/>
        <v/>
      </c>
      <c r="V194" s="14" t="str">
        <f t="shared" si="34"/>
        <v/>
      </c>
      <c r="W194" s="14" t="str">
        <f t="shared" si="35"/>
        <v/>
      </c>
      <c r="X194" s="14" t="str">
        <f t="shared" si="36"/>
        <v/>
      </c>
      <c r="Y194" s="14" t="str">
        <f t="shared" si="37"/>
        <v/>
      </c>
      <c r="Z194" s="14" t="str">
        <f t="shared" si="38"/>
        <v/>
      </c>
    </row>
    <row r="195" spans="1:26" x14ac:dyDescent="0.3">
      <c r="A195" s="10" t="s">
        <v>572</v>
      </c>
      <c r="B195" s="9"/>
      <c r="C195" s="11" t="str">
        <f>IFERROR(VLOOKUP(B195,'Plan Cultivos'!$A$5:$X$204,2,FALSE()),"")</f>
        <v/>
      </c>
      <c r="D195" s="11" t="str">
        <f>IFERROR(VLOOKUP(B195,'Plan Cultivos'!$A$5:$X$204,4,FALSE()),"")</f>
        <v/>
      </c>
      <c r="E195" s="9"/>
      <c r="F195" s="9"/>
      <c r="G195" s="12"/>
      <c r="H195" s="12"/>
      <c r="I195" s="11" t="str">
        <f t="shared" si="26"/>
        <v/>
      </c>
      <c r="J195" s="9"/>
      <c r="K195" s="9"/>
      <c r="L195" s="9"/>
      <c r="M195" s="9"/>
      <c r="N195" s="13"/>
      <c r="O195" s="14" t="str">
        <f t="shared" si="27"/>
        <v/>
      </c>
      <c r="P195" s="14" t="str">
        <f t="shared" si="28"/>
        <v/>
      </c>
      <c r="Q195" s="14" t="str">
        <f t="shared" si="29"/>
        <v/>
      </c>
      <c r="R195" s="14" t="str">
        <f t="shared" si="30"/>
        <v/>
      </c>
      <c r="S195" s="14" t="str">
        <f t="shared" si="31"/>
        <v/>
      </c>
      <c r="T195" s="14" t="str">
        <f t="shared" si="32"/>
        <v/>
      </c>
      <c r="U195" s="14" t="str">
        <f t="shared" si="33"/>
        <v/>
      </c>
      <c r="V195" s="14" t="str">
        <f t="shared" si="34"/>
        <v/>
      </c>
      <c r="W195" s="14" t="str">
        <f t="shared" si="35"/>
        <v/>
      </c>
      <c r="X195" s="14" t="str">
        <f t="shared" si="36"/>
        <v/>
      </c>
      <c r="Y195" s="14" t="str">
        <f t="shared" si="37"/>
        <v/>
      </c>
      <c r="Z195" s="14" t="str">
        <f t="shared" si="38"/>
        <v/>
      </c>
    </row>
    <row r="196" spans="1:26" x14ac:dyDescent="0.3">
      <c r="A196" s="10" t="s">
        <v>573</v>
      </c>
      <c r="B196" s="9"/>
      <c r="C196" s="11" t="str">
        <f>IFERROR(VLOOKUP(B196,'Plan Cultivos'!$A$5:$X$204,2,FALSE()),"")</f>
        <v/>
      </c>
      <c r="D196" s="11" t="str">
        <f>IFERROR(VLOOKUP(B196,'Plan Cultivos'!$A$5:$X$204,4,FALSE()),"")</f>
        <v/>
      </c>
      <c r="E196" s="9"/>
      <c r="F196" s="9"/>
      <c r="G196" s="12"/>
      <c r="H196" s="12"/>
      <c r="I196" s="11" t="str">
        <f t="shared" si="26"/>
        <v/>
      </c>
      <c r="J196" s="9"/>
      <c r="K196" s="9"/>
      <c r="L196" s="9"/>
      <c r="M196" s="9"/>
      <c r="N196" s="13"/>
      <c r="O196" s="14" t="str">
        <f t="shared" si="27"/>
        <v/>
      </c>
      <c r="P196" s="14" t="str">
        <f t="shared" si="28"/>
        <v/>
      </c>
      <c r="Q196" s="14" t="str">
        <f t="shared" si="29"/>
        <v/>
      </c>
      <c r="R196" s="14" t="str">
        <f t="shared" si="30"/>
        <v/>
      </c>
      <c r="S196" s="14" t="str">
        <f t="shared" si="31"/>
        <v/>
      </c>
      <c r="T196" s="14" t="str">
        <f t="shared" si="32"/>
        <v/>
      </c>
      <c r="U196" s="14" t="str">
        <f t="shared" si="33"/>
        <v/>
      </c>
      <c r="V196" s="14" t="str">
        <f t="shared" si="34"/>
        <v/>
      </c>
      <c r="W196" s="14" t="str">
        <f t="shared" si="35"/>
        <v/>
      </c>
      <c r="X196" s="14" t="str">
        <f t="shared" si="36"/>
        <v/>
      </c>
      <c r="Y196" s="14" t="str">
        <f t="shared" si="37"/>
        <v/>
      </c>
      <c r="Z196" s="14" t="str">
        <f t="shared" si="38"/>
        <v/>
      </c>
    </row>
    <row r="197" spans="1:26" x14ac:dyDescent="0.3">
      <c r="A197" s="10" t="s">
        <v>574</v>
      </c>
      <c r="B197" s="9"/>
      <c r="C197" s="11" t="str">
        <f>IFERROR(VLOOKUP(B197,'Plan Cultivos'!$A$5:$X$204,2,FALSE()),"")</f>
        <v/>
      </c>
      <c r="D197" s="11" t="str">
        <f>IFERROR(VLOOKUP(B197,'Plan Cultivos'!$A$5:$X$204,4,FALSE()),"")</f>
        <v/>
      </c>
      <c r="E197" s="9"/>
      <c r="F197" s="9"/>
      <c r="G197" s="12"/>
      <c r="H197" s="12"/>
      <c r="I197" s="11" t="str">
        <f t="shared" ref="I197:I260" si="39">IF(OR(G197="",H197=""),"",H197-G197+1)</f>
        <v/>
      </c>
      <c r="J197" s="9"/>
      <c r="K197" s="9"/>
      <c r="L197" s="9"/>
      <c r="M197" s="9"/>
      <c r="N197" s="13"/>
      <c r="O197" s="14" t="str">
        <f t="shared" ref="O197:O260" si="40">IF(AND($G197&lt;DATE(2026,2,1),$H197&gt;=DATE(2026,1,1)),1,"")</f>
        <v/>
      </c>
      <c r="P197" s="14" t="str">
        <f t="shared" ref="P197:P260" si="41">IF(AND($G197&lt;DATE(2026,3,1),$H197&gt;=DATE(2026,2,1)),1,"")</f>
        <v/>
      </c>
      <c r="Q197" s="14" t="str">
        <f t="shared" ref="Q197:Q260" si="42">IF(AND($G197&lt;DATE(2026,4,1),$H197&gt;=DATE(2026,3,1)),1,"")</f>
        <v/>
      </c>
      <c r="R197" s="14" t="str">
        <f t="shared" ref="R197:R260" si="43">IF(AND($G197&lt;DATE(2026,5,1),$H197&gt;=DATE(2026,4,1)),1,"")</f>
        <v/>
      </c>
      <c r="S197" s="14" t="str">
        <f t="shared" ref="S197:S260" si="44">IF(AND($G197&lt;DATE(2026,6,1),$H197&gt;=DATE(2026,5,1)),1,"")</f>
        <v/>
      </c>
      <c r="T197" s="14" t="str">
        <f t="shared" ref="T197:T260" si="45">IF(AND($G197&lt;DATE(2026,7,1),$H197&gt;=DATE(2026,6,1)),1,"")</f>
        <v/>
      </c>
      <c r="U197" s="14" t="str">
        <f t="shared" ref="U197:U260" si="46">IF(AND($G197&lt;DATE(2026,8,1),$H197&gt;=DATE(2026,7,1)),1,"")</f>
        <v/>
      </c>
      <c r="V197" s="14" t="str">
        <f t="shared" ref="V197:V260" si="47">IF(AND($G197&lt;DATE(2026,9,1),$H197&gt;=DATE(2026,8,1)),1,"")</f>
        <v/>
      </c>
      <c r="W197" s="14" t="str">
        <f t="shared" ref="W197:W260" si="48">IF(AND($G197&lt;DATE(2026,10,1),$H197&gt;=DATE(2026,9,1)),1,"")</f>
        <v/>
      </c>
      <c r="X197" s="14" t="str">
        <f t="shared" ref="X197:X260" si="49">IF(AND($G197&lt;DATE(2026,11,1),$H197&gt;=DATE(2026,10,1)),1,"")</f>
        <v/>
      </c>
      <c r="Y197" s="14" t="str">
        <f t="shared" ref="Y197:Y260" si="50">IF(AND($G197&lt;DATE(2026,12,1),$H197&gt;=DATE(2026,11,1)),1,"")</f>
        <v/>
      </c>
      <c r="Z197" s="14" t="str">
        <f t="shared" ref="Z197:Z260" si="51">IF(AND($G197&lt;DATE(2027,1,1),$H197&gt;=DATE(2026,12,1)),1,"")</f>
        <v/>
      </c>
    </row>
    <row r="198" spans="1:26" x14ac:dyDescent="0.3">
      <c r="A198" s="10" t="s">
        <v>575</v>
      </c>
      <c r="B198" s="9"/>
      <c r="C198" s="11" t="str">
        <f>IFERROR(VLOOKUP(B198,'Plan Cultivos'!$A$5:$X$204,2,FALSE()),"")</f>
        <v/>
      </c>
      <c r="D198" s="11" t="str">
        <f>IFERROR(VLOOKUP(B198,'Plan Cultivos'!$A$5:$X$204,4,FALSE()),"")</f>
        <v/>
      </c>
      <c r="E198" s="9"/>
      <c r="F198" s="9"/>
      <c r="G198" s="12"/>
      <c r="H198" s="12"/>
      <c r="I198" s="11" t="str">
        <f t="shared" si="39"/>
        <v/>
      </c>
      <c r="J198" s="9"/>
      <c r="K198" s="9"/>
      <c r="L198" s="9"/>
      <c r="M198" s="9"/>
      <c r="N198" s="13"/>
      <c r="O198" s="14" t="str">
        <f t="shared" si="40"/>
        <v/>
      </c>
      <c r="P198" s="14" t="str">
        <f t="shared" si="41"/>
        <v/>
      </c>
      <c r="Q198" s="14" t="str">
        <f t="shared" si="42"/>
        <v/>
      </c>
      <c r="R198" s="14" t="str">
        <f t="shared" si="43"/>
        <v/>
      </c>
      <c r="S198" s="14" t="str">
        <f t="shared" si="44"/>
        <v/>
      </c>
      <c r="T198" s="14" t="str">
        <f t="shared" si="45"/>
        <v/>
      </c>
      <c r="U198" s="14" t="str">
        <f t="shared" si="46"/>
        <v/>
      </c>
      <c r="V198" s="14" t="str">
        <f t="shared" si="47"/>
        <v/>
      </c>
      <c r="W198" s="14" t="str">
        <f t="shared" si="48"/>
        <v/>
      </c>
      <c r="X198" s="14" t="str">
        <f t="shared" si="49"/>
        <v/>
      </c>
      <c r="Y198" s="14" t="str">
        <f t="shared" si="50"/>
        <v/>
      </c>
      <c r="Z198" s="14" t="str">
        <f t="shared" si="51"/>
        <v/>
      </c>
    </row>
    <row r="199" spans="1:26" x14ac:dyDescent="0.3">
      <c r="A199" s="10" t="s">
        <v>576</v>
      </c>
      <c r="B199" s="9"/>
      <c r="C199" s="11" t="str">
        <f>IFERROR(VLOOKUP(B199,'Plan Cultivos'!$A$5:$X$204,2,FALSE()),"")</f>
        <v/>
      </c>
      <c r="D199" s="11" t="str">
        <f>IFERROR(VLOOKUP(B199,'Plan Cultivos'!$A$5:$X$204,4,FALSE()),"")</f>
        <v/>
      </c>
      <c r="E199" s="9"/>
      <c r="F199" s="9"/>
      <c r="G199" s="12"/>
      <c r="H199" s="12"/>
      <c r="I199" s="11" t="str">
        <f t="shared" si="39"/>
        <v/>
      </c>
      <c r="J199" s="9"/>
      <c r="K199" s="9"/>
      <c r="L199" s="9"/>
      <c r="M199" s="9"/>
      <c r="N199" s="13"/>
      <c r="O199" s="14" t="str">
        <f t="shared" si="40"/>
        <v/>
      </c>
      <c r="P199" s="14" t="str">
        <f t="shared" si="41"/>
        <v/>
      </c>
      <c r="Q199" s="14" t="str">
        <f t="shared" si="42"/>
        <v/>
      </c>
      <c r="R199" s="14" t="str">
        <f t="shared" si="43"/>
        <v/>
      </c>
      <c r="S199" s="14" t="str">
        <f t="shared" si="44"/>
        <v/>
      </c>
      <c r="T199" s="14" t="str">
        <f t="shared" si="45"/>
        <v/>
      </c>
      <c r="U199" s="14" t="str">
        <f t="shared" si="46"/>
        <v/>
      </c>
      <c r="V199" s="14" t="str">
        <f t="shared" si="47"/>
        <v/>
      </c>
      <c r="W199" s="14" t="str">
        <f t="shared" si="48"/>
        <v/>
      </c>
      <c r="X199" s="14" t="str">
        <f t="shared" si="49"/>
        <v/>
      </c>
      <c r="Y199" s="14" t="str">
        <f t="shared" si="50"/>
        <v/>
      </c>
      <c r="Z199" s="14" t="str">
        <f t="shared" si="51"/>
        <v/>
      </c>
    </row>
    <row r="200" spans="1:26" x14ac:dyDescent="0.3">
      <c r="A200" s="10" t="s">
        <v>577</v>
      </c>
      <c r="B200" s="9"/>
      <c r="C200" s="11" t="str">
        <f>IFERROR(VLOOKUP(B200,'Plan Cultivos'!$A$5:$X$204,2,FALSE()),"")</f>
        <v/>
      </c>
      <c r="D200" s="11" t="str">
        <f>IFERROR(VLOOKUP(B200,'Plan Cultivos'!$A$5:$X$204,4,FALSE()),"")</f>
        <v/>
      </c>
      <c r="E200" s="9"/>
      <c r="F200" s="9"/>
      <c r="G200" s="12"/>
      <c r="H200" s="12"/>
      <c r="I200" s="11" t="str">
        <f t="shared" si="39"/>
        <v/>
      </c>
      <c r="J200" s="9"/>
      <c r="K200" s="9"/>
      <c r="L200" s="9"/>
      <c r="M200" s="9"/>
      <c r="N200" s="13"/>
      <c r="O200" s="14" t="str">
        <f t="shared" si="40"/>
        <v/>
      </c>
      <c r="P200" s="14" t="str">
        <f t="shared" si="41"/>
        <v/>
      </c>
      <c r="Q200" s="14" t="str">
        <f t="shared" si="42"/>
        <v/>
      </c>
      <c r="R200" s="14" t="str">
        <f t="shared" si="43"/>
        <v/>
      </c>
      <c r="S200" s="14" t="str">
        <f t="shared" si="44"/>
        <v/>
      </c>
      <c r="T200" s="14" t="str">
        <f t="shared" si="45"/>
        <v/>
      </c>
      <c r="U200" s="14" t="str">
        <f t="shared" si="46"/>
        <v/>
      </c>
      <c r="V200" s="14" t="str">
        <f t="shared" si="47"/>
        <v/>
      </c>
      <c r="W200" s="14" t="str">
        <f t="shared" si="48"/>
        <v/>
      </c>
      <c r="X200" s="14" t="str">
        <f t="shared" si="49"/>
        <v/>
      </c>
      <c r="Y200" s="14" t="str">
        <f t="shared" si="50"/>
        <v/>
      </c>
      <c r="Z200" s="14" t="str">
        <f t="shared" si="51"/>
        <v/>
      </c>
    </row>
    <row r="201" spans="1:26" x14ac:dyDescent="0.3">
      <c r="A201" s="10" t="s">
        <v>578</v>
      </c>
      <c r="B201" s="9"/>
      <c r="C201" s="11" t="str">
        <f>IFERROR(VLOOKUP(B201,'Plan Cultivos'!$A$5:$X$204,2,FALSE()),"")</f>
        <v/>
      </c>
      <c r="D201" s="11" t="str">
        <f>IFERROR(VLOOKUP(B201,'Plan Cultivos'!$A$5:$X$204,4,FALSE()),"")</f>
        <v/>
      </c>
      <c r="E201" s="9"/>
      <c r="F201" s="9"/>
      <c r="G201" s="12"/>
      <c r="H201" s="12"/>
      <c r="I201" s="11" t="str">
        <f t="shared" si="39"/>
        <v/>
      </c>
      <c r="J201" s="9"/>
      <c r="K201" s="9"/>
      <c r="L201" s="9"/>
      <c r="M201" s="9"/>
      <c r="N201" s="13"/>
      <c r="O201" s="14" t="str">
        <f t="shared" si="40"/>
        <v/>
      </c>
      <c r="P201" s="14" t="str">
        <f t="shared" si="41"/>
        <v/>
      </c>
      <c r="Q201" s="14" t="str">
        <f t="shared" si="42"/>
        <v/>
      </c>
      <c r="R201" s="14" t="str">
        <f t="shared" si="43"/>
        <v/>
      </c>
      <c r="S201" s="14" t="str">
        <f t="shared" si="44"/>
        <v/>
      </c>
      <c r="T201" s="14" t="str">
        <f t="shared" si="45"/>
        <v/>
      </c>
      <c r="U201" s="14" t="str">
        <f t="shared" si="46"/>
        <v/>
      </c>
      <c r="V201" s="14" t="str">
        <f t="shared" si="47"/>
        <v/>
      </c>
      <c r="W201" s="14" t="str">
        <f t="shared" si="48"/>
        <v/>
      </c>
      <c r="X201" s="14" t="str">
        <f t="shared" si="49"/>
        <v/>
      </c>
      <c r="Y201" s="14" t="str">
        <f t="shared" si="50"/>
        <v/>
      </c>
      <c r="Z201" s="14" t="str">
        <f t="shared" si="51"/>
        <v/>
      </c>
    </row>
    <row r="202" spans="1:26" x14ac:dyDescent="0.3">
      <c r="A202" s="10" t="s">
        <v>579</v>
      </c>
      <c r="B202" s="9"/>
      <c r="C202" s="11" t="str">
        <f>IFERROR(VLOOKUP(B202,'Plan Cultivos'!$A$5:$X$204,2,FALSE()),"")</f>
        <v/>
      </c>
      <c r="D202" s="11" t="str">
        <f>IFERROR(VLOOKUP(B202,'Plan Cultivos'!$A$5:$X$204,4,FALSE()),"")</f>
        <v/>
      </c>
      <c r="E202" s="9"/>
      <c r="F202" s="9"/>
      <c r="G202" s="12"/>
      <c r="H202" s="12"/>
      <c r="I202" s="11" t="str">
        <f t="shared" si="39"/>
        <v/>
      </c>
      <c r="J202" s="9"/>
      <c r="K202" s="9"/>
      <c r="L202" s="9"/>
      <c r="M202" s="9"/>
      <c r="N202" s="13"/>
      <c r="O202" s="14" t="str">
        <f t="shared" si="40"/>
        <v/>
      </c>
      <c r="P202" s="14" t="str">
        <f t="shared" si="41"/>
        <v/>
      </c>
      <c r="Q202" s="14" t="str">
        <f t="shared" si="42"/>
        <v/>
      </c>
      <c r="R202" s="14" t="str">
        <f t="shared" si="43"/>
        <v/>
      </c>
      <c r="S202" s="14" t="str">
        <f t="shared" si="44"/>
        <v/>
      </c>
      <c r="T202" s="14" t="str">
        <f t="shared" si="45"/>
        <v/>
      </c>
      <c r="U202" s="14" t="str">
        <f t="shared" si="46"/>
        <v/>
      </c>
      <c r="V202" s="14" t="str">
        <f t="shared" si="47"/>
        <v/>
      </c>
      <c r="W202" s="14" t="str">
        <f t="shared" si="48"/>
        <v/>
      </c>
      <c r="X202" s="14" t="str">
        <f t="shared" si="49"/>
        <v/>
      </c>
      <c r="Y202" s="14" t="str">
        <f t="shared" si="50"/>
        <v/>
      </c>
      <c r="Z202" s="14" t="str">
        <f t="shared" si="51"/>
        <v/>
      </c>
    </row>
    <row r="203" spans="1:26" x14ac:dyDescent="0.3">
      <c r="A203" s="10" t="s">
        <v>580</v>
      </c>
      <c r="B203" s="9"/>
      <c r="C203" s="11" t="str">
        <f>IFERROR(VLOOKUP(B203,'Plan Cultivos'!$A$5:$X$204,2,FALSE()),"")</f>
        <v/>
      </c>
      <c r="D203" s="11" t="str">
        <f>IFERROR(VLOOKUP(B203,'Plan Cultivos'!$A$5:$X$204,4,FALSE()),"")</f>
        <v/>
      </c>
      <c r="E203" s="9"/>
      <c r="F203" s="9"/>
      <c r="G203" s="12"/>
      <c r="H203" s="12"/>
      <c r="I203" s="11" t="str">
        <f t="shared" si="39"/>
        <v/>
      </c>
      <c r="J203" s="9"/>
      <c r="K203" s="9"/>
      <c r="L203" s="9"/>
      <c r="M203" s="9"/>
      <c r="N203" s="13"/>
      <c r="O203" s="14" t="str">
        <f t="shared" si="40"/>
        <v/>
      </c>
      <c r="P203" s="14" t="str">
        <f t="shared" si="41"/>
        <v/>
      </c>
      <c r="Q203" s="14" t="str">
        <f t="shared" si="42"/>
        <v/>
      </c>
      <c r="R203" s="14" t="str">
        <f t="shared" si="43"/>
        <v/>
      </c>
      <c r="S203" s="14" t="str">
        <f t="shared" si="44"/>
        <v/>
      </c>
      <c r="T203" s="14" t="str">
        <f t="shared" si="45"/>
        <v/>
      </c>
      <c r="U203" s="14" t="str">
        <f t="shared" si="46"/>
        <v/>
      </c>
      <c r="V203" s="14" t="str">
        <f t="shared" si="47"/>
        <v/>
      </c>
      <c r="W203" s="14" t="str">
        <f t="shared" si="48"/>
        <v/>
      </c>
      <c r="X203" s="14" t="str">
        <f t="shared" si="49"/>
        <v/>
      </c>
      <c r="Y203" s="14" t="str">
        <f t="shared" si="50"/>
        <v/>
      </c>
      <c r="Z203" s="14" t="str">
        <f t="shared" si="51"/>
        <v/>
      </c>
    </row>
    <row r="204" spans="1:26" x14ac:dyDescent="0.3">
      <c r="A204" s="10" t="s">
        <v>581</v>
      </c>
      <c r="B204" s="9"/>
      <c r="C204" s="11" t="str">
        <f>IFERROR(VLOOKUP(B204,'Plan Cultivos'!$A$5:$X$204,2,FALSE()),"")</f>
        <v/>
      </c>
      <c r="D204" s="11" t="str">
        <f>IFERROR(VLOOKUP(B204,'Plan Cultivos'!$A$5:$X$204,4,FALSE()),"")</f>
        <v/>
      </c>
      <c r="E204" s="9"/>
      <c r="F204" s="9"/>
      <c r="G204" s="12"/>
      <c r="H204" s="12"/>
      <c r="I204" s="11" t="str">
        <f t="shared" si="39"/>
        <v/>
      </c>
      <c r="J204" s="9"/>
      <c r="K204" s="9"/>
      <c r="L204" s="9"/>
      <c r="M204" s="9"/>
      <c r="N204" s="13"/>
      <c r="O204" s="14" t="str">
        <f t="shared" si="40"/>
        <v/>
      </c>
      <c r="P204" s="14" t="str">
        <f t="shared" si="41"/>
        <v/>
      </c>
      <c r="Q204" s="14" t="str">
        <f t="shared" si="42"/>
        <v/>
      </c>
      <c r="R204" s="14" t="str">
        <f t="shared" si="43"/>
        <v/>
      </c>
      <c r="S204" s="14" t="str">
        <f t="shared" si="44"/>
        <v/>
      </c>
      <c r="T204" s="14" t="str">
        <f t="shared" si="45"/>
        <v/>
      </c>
      <c r="U204" s="14" t="str">
        <f t="shared" si="46"/>
        <v/>
      </c>
      <c r="V204" s="14" t="str">
        <f t="shared" si="47"/>
        <v/>
      </c>
      <c r="W204" s="14" t="str">
        <f t="shared" si="48"/>
        <v/>
      </c>
      <c r="X204" s="14" t="str">
        <f t="shared" si="49"/>
        <v/>
      </c>
      <c r="Y204" s="14" t="str">
        <f t="shared" si="50"/>
        <v/>
      </c>
      <c r="Z204" s="14" t="str">
        <f t="shared" si="51"/>
        <v/>
      </c>
    </row>
    <row r="205" spans="1:26" x14ac:dyDescent="0.3">
      <c r="A205" s="10" t="s">
        <v>582</v>
      </c>
      <c r="B205" s="9"/>
      <c r="C205" s="11" t="str">
        <f>IFERROR(VLOOKUP(B205,'Plan Cultivos'!$A$5:$X$204,2,FALSE()),"")</f>
        <v/>
      </c>
      <c r="D205" s="11" t="str">
        <f>IFERROR(VLOOKUP(B205,'Plan Cultivos'!$A$5:$X$204,4,FALSE()),"")</f>
        <v/>
      </c>
      <c r="E205" s="9"/>
      <c r="F205" s="9"/>
      <c r="G205" s="12"/>
      <c r="H205" s="12"/>
      <c r="I205" s="11" t="str">
        <f t="shared" si="39"/>
        <v/>
      </c>
      <c r="J205" s="9"/>
      <c r="K205" s="9"/>
      <c r="L205" s="9"/>
      <c r="M205" s="9"/>
      <c r="N205" s="13"/>
      <c r="O205" s="14" t="str">
        <f t="shared" si="40"/>
        <v/>
      </c>
      <c r="P205" s="14" t="str">
        <f t="shared" si="41"/>
        <v/>
      </c>
      <c r="Q205" s="14" t="str">
        <f t="shared" si="42"/>
        <v/>
      </c>
      <c r="R205" s="14" t="str">
        <f t="shared" si="43"/>
        <v/>
      </c>
      <c r="S205" s="14" t="str">
        <f t="shared" si="44"/>
        <v/>
      </c>
      <c r="T205" s="14" t="str">
        <f t="shared" si="45"/>
        <v/>
      </c>
      <c r="U205" s="14" t="str">
        <f t="shared" si="46"/>
        <v/>
      </c>
      <c r="V205" s="14" t="str">
        <f t="shared" si="47"/>
        <v/>
      </c>
      <c r="W205" s="14" t="str">
        <f t="shared" si="48"/>
        <v/>
      </c>
      <c r="X205" s="14" t="str">
        <f t="shared" si="49"/>
        <v/>
      </c>
      <c r="Y205" s="14" t="str">
        <f t="shared" si="50"/>
        <v/>
      </c>
      <c r="Z205" s="14" t="str">
        <f t="shared" si="51"/>
        <v/>
      </c>
    </row>
    <row r="206" spans="1:26" x14ac:dyDescent="0.3">
      <c r="A206" s="10" t="s">
        <v>583</v>
      </c>
      <c r="B206" s="9"/>
      <c r="C206" s="11" t="str">
        <f>IFERROR(VLOOKUP(B206,'Plan Cultivos'!$A$5:$X$204,2,FALSE()),"")</f>
        <v/>
      </c>
      <c r="D206" s="11" t="str">
        <f>IFERROR(VLOOKUP(B206,'Plan Cultivos'!$A$5:$X$204,4,FALSE()),"")</f>
        <v/>
      </c>
      <c r="E206" s="9"/>
      <c r="F206" s="9"/>
      <c r="G206" s="12"/>
      <c r="H206" s="12"/>
      <c r="I206" s="11" t="str">
        <f t="shared" si="39"/>
        <v/>
      </c>
      <c r="J206" s="9"/>
      <c r="K206" s="9"/>
      <c r="L206" s="9"/>
      <c r="M206" s="9"/>
      <c r="N206" s="13"/>
      <c r="O206" s="14" t="str">
        <f t="shared" si="40"/>
        <v/>
      </c>
      <c r="P206" s="14" t="str">
        <f t="shared" si="41"/>
        <v/>
      </c>
      <c r="Q206" s="14" t="str">
        <f t="shared" si="42"/>
        <v/>
      </c>
      <c r="R206" s="14" t="str">
        <f t="shared" si="43"/>
        <v/>
      </c>
      <c r="S206" s="14" t="str">
        <f t="shared" si="44"/>
        <v/>
      </c>
      <c r="T206" s="14" t="str">
        <f t="shared" si="45"/>
        <v/>
      </c>
      <c r="U206" s="14" t="str">
        <f t="shared" si="46"/>
        <v/>
      </c>
      <c r="V206" s="14" t="str">
        <f t="shared" si="47"/>
        <v/>
      </c>
      <c r="W206" s="14" t="str">
        <f t="shared" si="48"/>
        <v/>
      </c>
      <c r="X206" s="14" t="str">
        <f t="shared" si="49"/>
        <v/>
      </c>
      <c r="Y206" s="14" t="str">
        <f t="shared" si="50"/>
        <v/>
      </c>
      <c r="Z206" s="14" t="str">
        <f t="shared" si="51"/>
        <v/>
      </c>
    </row>
    <row r="207" spans="1:26" x14ac:dyDescent="0.3">
      <c r="A207" s="10" t="s">
        <v>584</v>
      </c>
      <c r="B207" s="9"/>
      <c r="C207" s="11" t="str">
        <f>IFERROR(VLOOKUP(B207,'Plan Cultivos'!$A$5:$X$204,2,FALSE()),"")</f>
        <v/>
      </c>
      <c r="D207" s="11" t="str">
        <f>IFERROR(VLOOKUP(B207,'Plan Cultivos'!$A$5:$X$204,4,FALSE()),"")</f>
        <v/>
      </c>
      <c r="E207" s="9"/>
      <c r="F207" s="9"/>
      <c r="G207" s="12"/>
      <c r="H207" s="12"/>
      <c r="I207" s="11" t="str">
        <f t="shared" si="39"/>
        <v/>
      </c>
      <c r="J207" s="9"/>
      <c r="K207" s="9"/>
      <c r="L207" s="9"/>
      <c r="M207" s="9"/>
      <c r="N207" s="13"/>
      <c r="O207" s="14" t="str">
        <f t="shared" si="40"/>
        <v/>
      </c>
      <c r="P207" s="14" t="str">
        <f t="shared" si="41"/>
        <v/>
      </c>
      <c r="Q207" s="14" t="str">
        <f t="shared" si="42"/>
        <v/>
      </c>
      <c r="R207" s="14" t="str">
        <f t="shared" si="43"/>
        <v/>
      </c>
      <c r="S207" s="14" t="str">
        <f t="shared" si="44"/>
        <v/>
      </c>
      <c r="T207" s="14" t="str">
        <f t="shared" si="45"/>
        <v/>
      </c>
      <c r="U207" s="14" t="str">
        <f t="shared" si="46"/>
        <v/>
      </c>
      <c r="V207" s="14" t="str">
        <f t="shared" si="47"/>
        <v/>
      </c>
      <c r="W207" s="14" t="str">
        <f t="shared" si="48"/>
        <v/>
      </c>
      <c r="X207" s="14" t="str">
        <f t="shared" si="49"/>
        <v/>
      </c>
      <c r="Y207" s="14" t="str">
        <f t="shared" si="50"/>
        <v/>
      </c>
      <c r="Z207" s="14" t="str">
        <f t="shared" si="51"/>
        <v/>
      </c>
    </row>
    <row r="208" spans="1:26" x14ac:dyDescent="0.3">
      <c r="A208" s="10" t="s">
        <v>585</v>
      </c>
      <c r="B208" s="9"/>
      <c r="C208" s="11" t="str">
        <f>IFERROR(VLOOKUP(B208,'Plan Cultivos'!$A$5:$X$204,2,FALSE()),"")</f>
        <v/>
      </c>
      <c r="D208" s="11" t="str">
        <f>IFERROR(VLOOKUP(B208,'Plan Cultivos'!$A$5:$X$204,4,FALSE()),"")</f>
        <v/>
      </c>
      <c r="E208" s="9"/>
      <c r="F208" s="9"/>
      <c r="G208" s="12"/>
      <c r="H208" s="12"/>
      <c r="I208" s="11" t="str">
        <f t="shared" si="39"/>
        <v/>
      </c>
      <c r="J208" s="9"/>
      <c r="K208" s="9"/>
      <c r="L208" s="9"/>
      <c r="M208" s="9"/>
      <c r="N208" s="13"/>
      <c r="O208" s="14" t="str">
        <f t="shared" si="40"/>
        <v/>
      </c>
      <c r="P208" s="14" t="str">
        <f t="shared" si="41"/>
        <v/>
      </c>
      <c r="Q208" s="14" t="str">
        <f t="shared" si="42"/>
        <v/>
      </c>
      <c r="R208" s="14" t="str">
        <f t="shared" si="43"/>
        <v/>
      </c>
      <c r="S208" s="14" t="str">
        <f t="shared" si="44"/>
        <v/>
      </c>
      <c r="T208" s="14" t="str">
        <f t="shared" si="45"/>
        <v/>
      </c>
      <c r="U208" s="14" t="str">
        <f t="shared" si="46"/>
        <v/>
      </c>
      <c r="V208" s="14" t="str">
        <f t="shared" si="47"/>
        <v/>
      </c>
      <c r="W208" s="14" t="str">
        <f t="shared" si="48"/>
        <v/>
      </c>
      <c r="X208" s="14" t="str">
        <f t="shared" si="49"/>
        <v/>
      </c>
      <c r="Y208" s="14" t="str">
        <f t="shared" si="50"/>
        <v/>
      </c>
      <c r="Z208" s="14" t="str">
        <f t="shared" si="51"/>
        <v/>
      </c>
    </row>
    <row r="209" spans="1:26" x14ac:dyDescent="0.3">
      <c r="A209" s="10" t="s">
        <v>586</v>
      </c>
      <c r="B209" s="9"/>
      <c r="C209" s="11" t="str">
        <f>IFERROR(VLOOKUP(B209,'Plan Cultivos'!$A$5:$X$204,2,FALSE()),"")</f>
        <v/>
      </c>
      <c r="D209" s="11" t="str">
        <f>IFERROR(VLOOKUP(B209,'Plan Cultivos'!$A$5:$X$204,4,FALSE()),"")</f>
        <v/>
      </c>
      <c r="E209" s="9"/>
      <c r="F209" s="9"/>
      <c r="G209" s="12"/>
      <c r="H209" s="12"/>
      <c r="I209" s="11" t="str">
        <f t="shared" si="39"/>
        <v/>
      </c>
      <c r="J209" s="9"/>
      <c r="K209" s="9"/>
      <c r="L209" s="9"/>
      <c r="M209" s="9"/>
      <c r="N209" s="13"/>
      <c r="O209" s="14" t="str">
        <f t="shared" si="40"/>
        <v/>
      </c>
      <c r="P209" s="14" t="str">
        <f t="shared" si="41"/>
        <v/>
      </c>
      <c r="Q209" s="14" t="str">
        <f t="shared" si="42"/>
        <v/>
      </c>
      <c r="R209" s="14" t="str">
        <f t="shared" si="43"/>
        <v/>
      </c>
      <c r="S209" s="14" t="str">
        <f t="shared" si="44"/>
        <v/>
      </c>
      <c r="T209" s="14" t="str">
        <f t="shared" si="45"/>
        <v/>
      </c>
      <c r="U209" s="14" t="str">
        <f t="shared" si="46"/>
        <v/>
      </c>
      <c r="V209" s="14" t="str">
        <f t="shared" si="47"/>
        <v/>
      </c>
      <c r="W209" s="14" t="str">
        <f t="shared" si="48"/>
        <v/>
      </c>
      <c r="X209" s="14" t="str">
        <f t="shared" si="49"/>
        <v/>
      </c>
      <c r="Y209" s="14" t="str">
        <f t="shared" si="50"/>
        <v/>
      </c>
      <c r="Z209" s="14" t="str">
        <f t="shared" si="51"/>
        <v/>
      </c>
    </row>
    <row r="210" spans="1:26" x14ac:dyDescent="0.3">
      <c r="A210" s="10" t="s">
        <v>587</v>
      </c>
      <c r="B210" s="9"/>
      <c r="C210" s="11" t="str">
        <f>IFERROR(VLOOKUP(B210,'Plan Cultivos'!$A$5:$X$204,2,FALSE()),"")</f>
        <v/>
      </c>
      <c r="D210" s="11" t="str">
        <f>IFERROR(VLOOKUP(B210,'Plan Cultivos'!$A$5:$X$204,4,FALSE()),"")</f>
        <v/>
      </c>
      <c r="E210" s="9"/>
      <c r="F210" s="9"/>
      <c r="G210" s="12"/>
      <c r="H210" s="12"/>
      <c r="I210" s="11" t="str">
        <f t="shared" si="39"/>
        <v/>
      </c>
      <c r="J210" s="9"/>
      <c r="K210" s="9"/>
      <c r="L210" s="9"/>
      <c r="M210" s="9"/>
      <c r="N210" s="13"/>
      <c r="O210" s="14" t="str">
        <f t="shared" si="40"/>
        <v/>
      </c>
      <c r="P210" s="14" t="str">
        <f t="shared" si="41"/>
        <v/>
      </c>
      <c r="Q210" s="14" t="str">
        <f t="shared" si="42"/>
        <v/>
      </c>
      <c r="R210" s="14" t="str">
        <f t="shared" si="43"/>
        <v/>
      </c>
      <c r="S210" s="14" t="str">
        <f t="shared" si="44"/>
        <v/>
      </c>
      <c r="T210" s="14" t="str">
        <f t="shared" si="45"/>
        <v/>
      </c>
      <c r="U210" s="14" t="str">
        <f t="shared" si="46"/>
        <v/>
      </c>
      <c r="V210" s="14" t="str">
        <f t="shared" si="47"/>
        <v/>
      </c>
      <c r="W210" s="14" t="str">
        <f t="shared" si="48"/>
        <v/>
      </c>
      <c r="X210" s="14" t="str">
        <f t="shared" si="49"/>
        <v/>
      </c>
      <c r="Y210" s="14" t="str">
        <f t="shared" si="50"/>
        <v/>
      </c>
      <c r="Z210" s="14" t="str">
        <f t="shared" si="51"/>
        <v/>
      </c>
    </row>
    <row r="211" spans="1:26" x14ac:dyDescent="0.3">
      <c r="A211" s="10" t="s">
        <v>588</v>
      </c>
      <c r="B211" s="9"/>
      <c r="C211" s="11" t="str">
        <f>IFERROR(VLOOKUP(B211,'Plan Cultivos'!$A$5:$X$204,2,FALSE()),"")</f>
        <v/>
      </c>
      <c r="D211" s="11" t="str">
        <f>IFERROR(VLOOKUP(B211,'Plan Cultivos'!$A$5:$X$204,4,FALSE()),"")</f>
        <v/>
      </c>
      <c r="E211" s="9"/>
      <c r="F211" s="9"/>
      <c r="G211" s="12"/>
      <c r="H211" s="12"/>
      <c r="I211" s="11" t="str">
        <f t="shared" si="39"/>
        <v/>
      </c>
      <c r="J211" s="9"/>
      <c r="K211" s="9"/>
      <c r="L211" s="9"/>
      <c r="M211" s="9"/>
      <c r="N211" s="13"/>
      <c r="O211" s="14" t="str">
        <f t="shared" si="40"/>
        <v/>
      </c>
      <c r="P211" s="14" t="str">
        <f t="shared" si="41"/>
        <v/>
      </c>
      <c r="Q211" s="14" t="str">
        <f t="shared" si="42"/>
        <v/>
      </c>
      <c r="R211" s="14" t="str">
        <f t="shared" si="43"/>
        <v/>
      </c>
      <c r="S211" s="14" t="str">
        <f t="shared" si="44"/>
        <v/>
      </c>
      <c r="T211" s="14" t="str">
        <f t="shared" si="45"/>
        <v/>
      </c>
      <c r="U211" s="14" t="str">
        <f t="shared" si="46"/>
        <v/>
      </c>
      <c r="V211" s="14" t="str">
        <f t="shared" si="47"/>
        <v/>
      </c>
      <c r="W211" s="14" t="str">
        <f t="shared" si="48"/>
        <v/>
      </c>
      <c r="X211" s="14" t="str">
        <f t="shared" si="49"/>
        <v/>
      </c>
      <c r="Y211" s="14" t="str">
        <f t="shared" si="50"/>
        <v/>
      </c>
      <c r="Z211" s="14" t="str">
        <f t="shared" si="51"/>
        <v/>
      </c>
    </row>
    <row r="212" spans="1:26" x14ac:dyDescent="0.3">
      <c r="A212" s="10" t="s">
        <v>589</v>
      </c>
      <c r="B212" s="9"/>
      <c r="C212" s="11" t="str">
        <f>IFERROR(VLOOKUP(B212,'Plan Cultivos'!$A$5:$X$204,2,FALSE()),"")</f>
        <v/>
      </c>
      <c r="D212" s="11" t="str">
        <f>IFERROR(VLOOKUP(B212,'Plan Cultivos'!$A$5:$X$204,4,FALSE()),"")</f>
        <v/>
      </c>
      <c r="E212" s="9"/>
      <c r="F212" s="9"/>
      <c r="G212" s="12"/>
      <c r="H212" s="12"/>
      <c r="I212" s="11" t="str">
        <f t="shared" si="39"/>
        <v/>
      </c>
      <c r="J212" s="9"/>
      <c r="K212" s="9"/>
      <c r="L212" s="9"/>
      <c r="M212" s="9"/>
      <c r="N212" s="13"/>
      <c r="O212" s="14" t="str">
        <f t="shared" si="40"/>
        <v/>
      </c>
      <c r="P212" s="14" t="str">
        <f t="shared" si="41"/>
        <v/>
      </c>
      <c r="Q212" s="14" t="str">
        <f t="shared" si="42"/>
        <v/>
      </c>
      <c r="R212" s="14" t="str">
        <f t="shared" si="43"/>
        <v/>
      </c>
      <c r="S212" s="14" t="str">
        <f t="shared" si="44"/>
        <v/>
      </c>
      <c r="T212" s="14" t="str">
        <f t="shared" si="45"/>
        <v/>
      </c>
      <c r="U212" s="14" t="str">
        <f t="shared" si="46"/>
        <v/>
      </c>
      <c r="V212" s="14" t="str">
        <f t="shared" si="47"/>
        <v/>
      </c>
      <c r="W212" s="14" t="str">
        <f t="shared" si="48"/>
        <v/>
      </c>
      <c r="X212" s="14" t="str">
        <f t="shared" si="49"/>
        <v/>
      </c>
      <c r="Y212" s="14" t="str">
        <f t="shared" si="50"/>
        <v/>
      </c>
      <c r="Z212" s="14" t="str">
        <f t="shared" si="51"/>
        <v/>
      </c>
    </row>
    <row r="213" spans="1:26" x14ac:dyDescent="0.3">
      <c r="A213" s="10" t="s">
        <v>590</v>
      </c>
      <c r="B213" s="9"/>
      <c r="C213" s="11" t="str">
        <f>IFERROR(VLOOKUP(B213,'Plan Cultivos'!$A$5:$X$204,2,FALSE()),"")</f>
        <v/>
      </c>
      <c r="D213" s="11" t="str">
        <f>IFERROR(VLOOKUP(B213,'Plan Cultivos'!$A$5:$X$204,4,FALSE()),"")</f>
        <v/>
      </c>
      <c r="E213" s="9"/>
      <c r="F213" s="9"/>
      <c r="G213" s="12"/>
      <c r="H213" s="12"/>
      <c r="I213" s="11" t="str">
        <f t="shared" si="39"/>
        <v/>
      </c>
      <c r="J213" s="9"/>
      <c r="K213" s="9"/>
      <c r="L213" s="9"/>
      <c r="M213" s="9"/>
      <c r="N213" s="13"/>
      <c r="O213" s="14" t="str">
        <f t="shared" si="40"/>
        <v/>
      </c>
      <c r="P213" s="14" t="str">
        <f t="shared" si="41"/>
        <v/>
      </c>
      <c r="Q213" s="14" t="str">
        <f t="shared" si="42"/>
        <v/>
      </c>
      <c r="R213" s="14" t="str">
        <f t="shared" si="43"/>
        <v/>
      </c>
      <c r="S213" s="14" t="str">
        <f t="shared" si="44"/>
        <v/>
      </c>
      <c r="T213" s="14" t="str">
        <f t="shared" si="45"/>
        <v/>
      </c>
      <c r="U213" s="14" t="str">
        <f t="shared" si="46"/>
        <v/>
      </c>
      <c r="V213" s="14" t="str">
        <f t="shared" si="47"/>
        <v/>
      </c>
      <c r="W213" s="14" t="str">
        <f t="shared" si="48"/>
        <v/>
      </c>
      <c r="X213" s="14" t="str">
        <f t="shared" si="49"/>
        <v/>
      </c>
      <c r="Y213" s="14" t="str">
        <f t="shared" si="50"/>
        <v/>
      </c>
      <c r="Z213" s="14" t="str">
        <f t="shared" si="51"/>
        <v/>
      </c>
    </row>
    <row r="214" spans="1:26" x14ac:dyDescent="0.3">
      <c r="A214" s="10" t="s">
        <v>591</v>
      </c>
      <c r="B214" s="9"/>
      <c r="C214" s="11" t="str">
        <f>IFERROR(VLOOKUP(B214,'Plan Cultivos'!$A$5:$X$204,2,FALSE()),"")</f>
        <v/>
      </c>
      <c r="D214" s="11" t="str">
        <f>IFERROR(VLOOKUP(B214,'Plan Cultivos'!$A$5:$X$204,4,FALSE()),"")</f>
        <v/>
      </c>
      <c r="E214" s="9"/>
      <c r="F214" s="9"/>
      <c r="G214" s="12"/>
      <c r="H214" s="12"/>
      <c r="I214" s="11" t="str">
        <f t="shared" si="39"/>
        <v/>
      </c>
      <c r="J214" s="9"/>
      <c r="K214" s="9"/>
      <c r="L214" s="9"/>
      <c r="M214" s="9"/>
      <c r="N214" s="13"/>
      <c r="O214" s="14" t="str">
        <f t="shared" si="40"/>
        <v/>
      </c>
      <c r="P214" s="14" t="str">
        <f t="shared" si="41"/>
        <v/>
      </c>
      <c r="Q214" s="14" t="str">
        <f t="shared" si="42"/>
        <v/>
      </c>
      <c r="R214" s="14" t="str">
        <f t="shared" si="43"/>
        <v/>
      </c>
      <c r="S214" s="14" t="str">
        <f t="shared" si="44"/>
        <v/>
      </c>
      <c r="T214" s="14" t="str">
        <f t="shared" si="45"/>
        <v/>
      </c>
      <c r="U214" s="14" t="str">
        <f t="shared" si="46"/>
        <v/>
      </c>
      <c r="V214" s="14" t="str">
        <f t="shared" si="47"/>
        <v/>
      </c>
      <c r="W214" s="14" t="str">
        <f t="shared" si="48"/>
        <v/>
      </c>
      <c r="X214" s="14" t="str">
        <f t="shared" si="49"/>
        <v/>
      </c>
      <c r="Y214" s="14" t="str">
        <f t="shared" si="50"/>
        <v/>
      </c>
      <c r="Z214" s="14" t="str">
        <f t="shared" si="51"/>
        <v/>
      </c>
    </row>
    <row r="215" spans="1:26" x14ac:dyDescent="0.3">
      <c r="A215" s="10" t="s">
        <v>592</v>
      </c>
      <c r="B215" s="9"/>
      <c r="C215" s="11" t="str">
        <f>IFERROR(VLOOKUP(B215,'Plan Cultivos'!$A$5:$X$204,2,FALSE()),"")</f>
        <v/>
      </c>
      <c r="D215" s="11" t="str">
        <f>IFERROR(VLOOKUP(B215,'Plan Cultivos'!$A$5:$X$204,4,FALSE()),"")</f>
        <v/>
      </c>
      <c r="E215" s="9"/>
      <c r="F215" s="9"/>
      <c r="G215" s="12"/>
      <c r="H215" s="12"/>
      <c r="I215" s="11" t="str">
        <f t="shared" si="39"/>
        <v/>
      </c>
      <c r="J215" s="9"/>
      <c r="K215" s="9"/>
      <c r="L215" s="9"/>
      <c r="M215" s="9"/>
      <c r="N215" s="13"/>
      <c r="O215" s="14" t="str">
        <f t="shared" si="40"/>
        <v/>
      </c>
      <c r="P215" s="14" t="str">
        <f t="shared" si="41"/>
        <v/>
      </c>
      <c r="Q215" s="14" t="str">
        <f t="shared" si="42"/>
        <v/>
      </c>
      <c r="R215" s="14" t="str">
        <f t="shared" si="43"/>
        <v/>
      </c>
      <c r="S215" s="14" t="str">
        <f t="shared" si="44"/>
        <v/>
      </c>
      <c r="T215" s="14" t="str">
        <f t="shared" si="45"/>
        <v/>
      </c>
      <c r="U215" s="14" t="str">
        <f t="shared" si="46"/>
        <v/>
      </c>
      <c r="V215" s="14" t="str">
        <f t="shared" si="47"/>
        <v/>
      </c>
      <c r="W215" s="14" t="str">
        <f t="shared" si="48"/>
        <v/>
      </c>
      <c r="X215" s="14" t="str">
        <f t="shared" si="49"/>
        <v/>
      </c>
      <c r="Y215" s="14" t="str">
        <f t="shared" si="50"/>
        <v/>
      </c>
      <c r="Z215" s="14" t="str">
        <f t="shared" si="51"/>
        <v/>
      </c>
    </row>
    <row r="216" spans="1:26" x14ac:dyDescent="0.3">
      <c r="A216" s="10" t="s">
        <v>593</v>
      </c>
      <c r="B216" s="9"/>
      <c r="C216" s="11" t="str">
        <f>IFERROR(VLOOKUP(B216,'Plan Cultivos'!$A$5:$X$204,2,FALSE()),"")</f>
        <v/>
      </c>
      <c r="D216" s="11" t="str">
        <f>IFERROR(VLOOKUP(B216,'Plan Cultivos'!$A$5:$X$204,4,FALSE()),"")</f>
        <v/>
      </c>
      <c r="E216" s="9"/>
      <c r="F216" s="9"/>
      <c r="G216" s="12"/>
      <c r="H216" s="12"/>
      <c r="I216" s="11" t="str">
        <f t="shared" si="39"/>
        <v/>
      </c>
      <c r="J216" s="9"/>
      <c r="K216" s="9"/>
      <c r="L216" s="9"/>
      <c r="M216" s="9"/>
      <c r="N216" s="13"/>
      <c r="O216" s="14" t="str">
        <f t="shared" si="40"/>
        <v/>
      </c>
      <c r="P216" s="14" t="str">
        <f t="shared" si="41"/>
        <v/>
      </c>
      <c r="Q216" s="14" t="str">
        <f t="shared" si="42"/>
        <v/>
      </c>
      <c r="R216" s="14" t="str">
        <f t="shared" si="43"/>
        <v/>
      </c>
      <c r="S216" s="14" t="str">
        <f t="shared" si="44"/>
        <v/>
      </c>
      <c r="T216" s="14" t="str">
        <f t="shared" si="45"/>
        <v/>
      </c>
      <c r="U216" s="14" t="str">
        <f t="shared" si="46"/>
        <v/>
      </c>
      <c r="V216" s="14" t="str">
        <f t="shared" si="47"/>
        <v/>
      </c>
      <c r="W216" s="14" t="str">
        <f t="shared" si="48"/>
        <v/>
      </c>
      <c r="X216" s="14" t="str">
        <f t="shared" si="49"/>
        <v/>
      </c>
      <c r="Y216" s="14" t="str">
        <f t="shared" si="50"/>
        <v/>
      </c>
      <c r="Z216" s="14" t="str">
        <f t="shared" si="51"/>
        <v/>
      </c>
    </row>
    <row r="217" spans="1:26" x14ac:dyDescent="0.3">
      <c r="A217" s="10" t="s">
        <v>594</v>
      </c>
      <c r="B217" s="9"/>
      <c r="C217" s="11" t="str">
        <f>IFERROR(VLOOKUP(B217,'Plan Cultivos'!$A$5:$X$204,2,FALSE()),"")</f>
        <v/>
      </c>
      <c r="D217" s="11" t="str">
        <f>IFERROR(VLOOKUP(B217,'Plan Cultivos'!$A$5:$X$204,4,FALSE()),"")</f>
        <v/>
      </c>
      <c r="E217" s="9"/>
      <c r="F217" s="9"/>
      <c r="G217" s="12"/>
      <c r="H217" s="12"/>
      <c r="I217" s="11" t="str">
        <f t="shared" si="39"/>
        <v/>
      </c>
      <c r="J217" s="9"/>
      <c r="K217" s="9"/>
      <c r="L217" s="9"/>
      <c r="M217" s="9"/>
      <c r="N217" s="13"/>
      <c r="O217" s="14" t="str">
        <f t="shared" si="40"/>
        <v/>
      </c>
      <c r="P217" s="14" t="str">
        <f t="shared" si="41"/>
        <v/>
      </c>
      <c r="Q217" s="14" t="str">
        <f t="shared" si="42"/>
        <v/>
      </c>
      <c r="R217" s="14" t="str">
        <f t="shared" si="43"/>
        <v/>
      </c>
      <c r="S217" s="14" t="str">
        <f t="shared" si="44"/>
        <v/>
      </c>
      <c r="T217" s="14" t="str">
        <f t="shared" si="45"/>
        <v/>
      </c>
      <c r="U217" s="14" t="str">
        <f t="shared" si="46"/>
        <v/>
      </c>
      <c r="V217" s="14" t="str">
        <f t="shared" si="47"/>
        <v/>
      </c>
      <c r="W217" s="14" t="str">
        <f t="shared" si="48"/>
        <v/>
      </c>
      <c r="X217" s="14" t="str">
        <f t="shared" si="49"/>
        <v/>
      </c>
      <c r="Y217" s="14" t="str">
        <f t="shared" si="50"/>
        <v/>
      </c>
      <c r="Z217" s="14" t="str">
        <f t="shared" si="51"/>
        <v/>
      </c>
    </row>
    <row r="218" spans="1:26" x14ac:dyDescent="0.3">
      <c r="A218" s="10" t="s">
        <v>595</v>
      </c>
      <c r="B218" s="9"/>
      <c r="C218" s="11" t="str">
        <f>IFERROR(VLOOKUP(B218,'Plan Cultivos'!$A$5:$X$204,2,FALSE()),"")</f>
        <v/>
      </c>
      <c r="D218" s="11" t="str">
        <f>IFERROR(VLOOKUP(B218,'Plan Cultivos'!$A$5:$X$204,4,FALSE()),"")</f>
        <v/>
      </c>
      <c r="E218" s="9"/>
      <c r="F218" s="9"/>
      <c r="G218" s="12"/>
      <c r="H218" s="12"/>
      <c r="I218" s="11" t="str">
        <f t="shared" si="39"/>
        <v/>
      </c>
      <c r="J218" s="9"/>
      <c r="K218" s="9"/>
      <c r="L218" s="9"/>
      <c r="M218" s="9"/>
      <c r="N218" s="13"/>
      <c r="O218" s="14" t="str">
        <f t="shared" si="40"/>
        <v/>
      </c>
      <c r="P218" s="14" t="str">
        <f t="shared" si="41"/>
        <v/>
      </c>
      <c r="Q218" s="14" t="str">
        <f t="shared" si="42"/>
        <v/>
      </c>
      <c r="R218" s="14" t="str">
        <f t="shared" si="43"/>
        <v/>
      </c>
      <c r="S218" s="14" t="str">
        <f t="shared" si="44"/>
        <v/>
      </c>
      <c r="T218" s="14" t="str">
        <f t="shared" si="45"/>
        <v/>
      </c>
      <c r="U218" s="14" t="str">
        <f t="shared" si="46"/>
        <v/>
      </c>
      <c r="V218" s="14" t="str">
        <f t="shared" si="47"/>
        <v/>
      </c>
      <c r="W218" s="14" t="str">
        <f t="shared" si="48"/>
        <v/>
      </c>
      <c r="X218" s="14" t="str">
        <f t="shared" si="49"/>
        <v/>
      </c>
      <c r="Y218" s="14" t="str">
        <f t="shared" si="50"/>
        <v/>
      </c>
      <c r="Z218" s="14" t="str">
        <f t="shared" si="51"/>
        <v/>
      </c>
    </row>
    <row r="219" spans="1:26" x14ac:dyDescent="0.3">
      <c r="A219" s="10" t="s">
        <v>596</v>
      </c>
      <c r="B219" s="9"/>
      <c r="C219" s="11" t="str">
        <f>IFERROR(VLOOKUP(B219,'Plan Cultivos'!$A$5:$X$204,2,FALSE()),"")</f>
        <v/>
      </c>
      <c r="D219" s="11" t="str">
        <f>IFERROR(VLOOKUP(B219,'Plan Cultivos'!$A$5:$X$204,4,FALSE()),"")</f>
        <v/>
      </c>
      <c r="E219" s="9"/>
      <c r="F219" s="9"/>
      <c r="G219" s="12"/>
      <c r="H219" s="12"/>
      <c r="I219" s="11" t="str">
        <f t="shared" si="39"/>
        <v/>
      </c>
      <c r="J219" s="9"/>
      <c r="K219" s="9"/>
      <c r="L219" s="9"/>
      <c r="M219" s="9"/>
      <c r="N219" s="13"/>
      <c r="O219" s="14" t="str">
        <f t="shared" si="40"/>
        <v/>
      </c>
      <c r="P219" s="14" t="str">
        <f t="shared" si="41"/>
        <v/>
      </c>
      <c r="Q219" s="14" t="str">
        <f t="shared" si="42"/>
        <v/>
      </c>
      <c r="R219" s="14" t="str">
        <f t="shared" si="43"/>
        <v/>
      </c>
      <c r="S219" s="14" t="str">
        <f t="shared" si="44"/>
        <v/>
      </c>
      <c r="T219" s="14" t="str">
        <f t="shared" si="45"/>
        <v/>
      </c>
      <c r="U219" s="14" t="str">
        <f t="shared" si="46"/>
        <v/>
      </c>
      <c r="V219" s="14" t="str">
        <f t="shared" si="47"/>
        <v/>
      </c>
      <c r="W219" s="14" t="str">
        <f t="shared" si="48"/>
        <v/>
      </c>
      <c r="X219" s="14" t="str">
        <f t="shared" si="49"/>
        <v/>
      </c>
      <c r="Y219" s="14" t="str">
        <f t="shared" si="50"/>
        <v/>
      </c>
      <c r="Z219" s="14" t="str">
        <f t="shared" si="51"/>
        <v/>
      </c>
    </row>
    <row r="220" spans="1:26" x14ac:dyDescent="0.3">
      <c r="A220" s="10" t="s">
        <v>597</v>
      </c>
      <c r="B220" s="9"/>
      <c r="C220" s="11" t="str">
        <f>IFERROR(VLOOKUP(B220,'Plan Cultivos'!$A$5:$X$204,2,FALSE()),"")</f>
        <v/>
      </c>
      <c r="D220" s="11" t="str">
        <f>IFERROR(VLOOKUP(B220,'Plan Cultivos'!$A$5:$X$204,4,FALSE()),"")</f>
        <v/>
      </c>
      <c r="E220" s="9"/>
      <c r="F220" s="9"/>
      <c r="G220" s="12"/>
      <c r="H220" s="12"/>
      <c r="I220" s="11" t="str">
        <f t="shared" si="39"/>
        <v/>
      </c>
      <c r="J220" s="9"/>
      <c r="K220" s="9"/>
      <c r="L220" s="9"/>
      <c r="M220" s="9"/>
      <c r="N220" s="13"/>
      <c r="O220" s="14" t="str">
        <f t="shared" si="40"/>
        <v/>
      </c>
      <c r="P220" s="14" t="str">
        <f t="shared" si="41"/>
        <v/>
      </c>
      <c r="Q220" s="14" t="str">
        <f t="shared" si="42"/>
        <v/>
      </c>
      <c r="R220" s="14" t="str">
        <f t="shared" si="43"/>
        <v/>
      </c>
      <c r="S220" s="14" t="str">
        <f t="shared" si="44"/>
        <v/>
      </c>
      <c r="T220" s="14" t="str">
        <f t="shared" si="45"/>
        <v/>
      </c>
      <c r="U220" s="14" t="str">
        <f t="shared" si="46"/>
        <v/>
      </c>
      <c r="V220" s="14" t="str">
        <f t="shared" si="47"/>
        <v/>
      </c>
      <c r="W220" s="14" t="str">
        <f t="shared" si="48"/>
        <v/>
      </c>
      <c r="X220" s="14" t="str">
        <f t="shared" si="49"/>
        <v/>
      </c>
      <c r="Y220" s="14" t="str">
        <f t="shared" si="50"/>
        <v/>
      </c>
      <c r="Z220" s="14" t="str">
        <f t="shared" si="51"/>
        <v/>
      </c>
    </row>
    <row r="221" spans="1:26" x14ac:dyDescent="0.3">
      <c r="A221" s="10" t="s">
        <v>598</v>
      </c>
      <c r="B221" s="9"/>
      <c r="C221" s="11" t="str">
        <f>IFERROR(VLOOKUP(B221,'Plan Cultivos'!$A$5:$X$204,2,FALSE()),"")</f>
        <v/>
      </c>
      <c r="D221" s="11" t="str">
        <f>IFERROR(VLOOKUP(B221,'Plan Cultivos'!$A$5:$X$204,4,FALSE()),"")</f>
        <v/>
      </c>
      <c r="E221" s="9"/>
      <c r="F221" s="9"/>
      <c r="G221" s="12"/>
      <c r="H221" s="12"/>
      <c r="I221" s="11" t="str">
        <f t="shared" si="39"/>
        <v/>
      </c>
      <c r="J221" s="9"/>
      <c r="K221" s="9"/>
      <c r="L221" s="9"/>
      <c r="M221" s="9"/>
      <c r="N221" s="13"/>
      <c r="O221" s="14" t="str">
        <f t="shared" si="40"/>
        <v/>
      </c>
      <c r="P221" s="14" t="str">
        <f t="shared" si="41"/>
        <v/>
      </c>
      <c r="Q221" s="14" t="str">
        <f t="shared" si="42"/>
        <v/>
      </c>
      <c r="R221" s="14" t="str">
        <f t="shared" si="43"/>
        <v/>
      </c>
      <c r="S221" s="14" t="str">
        <f t="shared" si="44"/>
        <v/>
      </c>
      <c r="T221" s="14" t="str">
        <f t="shared" si="45"/>
        <v/>
      </c>
      <c r="U221" s="14" t="str">
        <f t="shared" si="46"/>
        <v/>
      </c>
      <c r="V221" s="14" t="str">
        <f t="shared" si="47"/>
        <v/>
      </c>
      <c r="W221" s="14" t="str">
        <f t="shared" si="48"/>
        <v/>
      </c>
      <c r="X221" s="14" t="str">
        <f t="shared" si="49"/>
        <v/>
      </c>
      <c r="Y221" s="14" t="str">
        <f t="shared" si="50"/>
        <v/>
      </c>
      <c r="Z221" s="14" t="str">
        <f t="shared" si="51"/>
        <v/>
      </c>
    </row>
    <row r="222" spans="1:26" x14ac:dyDescent="0.3">
      <c r="A222" s="10" t="s">
        <v>599</v>
      </c>
      <c r="B222" s="9"/>
      <c r="C222" s="11" t="str">
        <f>IFERROR(VLOOKUP(B222,'Plan Cultivos'!$A$5:$X$204,2,FALSE()),"")</f>
        <v/>
      </c>
      <c r="D222" s="11" t="str">
        <f>IFERROR(VLOOKUP(B222,'Plan Cultivos'!$A$5:$X$204,4,FALSE()),"")</f>
        <v/>
      </c>
      <c r="E222" s="9"/>
      <c r="F222" s="9"/>
      <c r="G222" s="12"/>
      <c r="H222" s="12"/>
      <c r="I222" s="11" t="str">
        <f t="shared" si="39"/>
        <v/>
      </c>
      <c r="J222" s="9"/>
      <c r="K222" s="9"/>
      <c r="L222" s="9"/>
      <c r="M222" s="9"/>
      <c r="N222" s="13"/>
      <c r="O222" s="14" t="str">
        <f t="shared" si="40"/>
        <v/>
      </c>
      <c r="P222" s="14" t="str">
        <f t="shared" si="41"/>
        <v/>
      </c>
      <c r="Q222" s="14" t="str">
        <f t="shared" si="42"/>
        <v/>
      </c>
      <c r="R222" s="14" t="str">
        <f t="shared" si="43"/>
        <v/>
      </c>
      <c r="S222" s="14" t="str">
        <f t="shared" si="44"/>
        <v/>
      </c>
      <c r="T222" s="14" t="str">
        <f t="shared" si="45"/>
        <v/>
      </c>
      <c r="U222" s="14" t="str">
        <f t="shared" si="46"/>
        <v/>
      </c>
      <c r="V222" s="14" t="str">
        <f t="shared" si="47"/>
        <v/>
      </c>
      <c r="W222" s="14" t="str">
        <f t="shared" si="48"/>
        <v/>
      </c>
      <c r="X222" s="14" t="str">
        <f t="shared" si="49"/>
        <v/>
      </c>
      <c r="Y222" s="14" t="str">
        <f t="shared" si="50"/>
        <v/>
      </c>
      <c r="Z222" s="14" t="str">
        <f t="shared" si="51"/>
        <v/>
      </c>
    </row>
    <row r="223" spans="1:26" x14ac:dyDescent="0.3">
      <c r="A223" s="10" t="s">
        <v>600</v>
      </c>
      <c r="B223" s="9"/>
      <c r="C223" s="11" t="str">
        <f>IFERROR(VLOOKUP(B223,'Plan Cultivos'!$A$5:$X$204,2,FALSE()),"")</f>
        <v/>
      </c>
      <c r="D223" s="11" t="str">
        <f>IFERROR(VLOOKUP(B223,'Plan Cultivos'!$A$5:$X$204,4,FALSE()),"")</f>
        <v/>
      </c>
      <c r="E223" s="9"/>
      <c r="F223" s="9"/>
      <c r="G223" s="12"/>
      <c r="H223" s="12"/>
      <c r="I223" s="11" t="str">
        <f t="shared" si="39"/>
        <v/>
      </c>
      <c r="J223" s="9"/>
      <c r="K223" s="9"/>
      <c r="L223" s="9"/>
      <c r="M223" s="9"/>
      <c r="N223" s="13"/>
      <c r="O223" s="14" t="str">
        <f t="shared" si="40"/>
        <v/>
      </c>
      <c r="P223" s="14" t="str">
        <f t="shared" si="41"/>
        <v/>
      </c>
      <c r="Q223" s="14" t="str">
        <f t="shared" si="42"/>
        <v/>
      </c>
      <c r="R223" s="14" t="str">
        <f t="shared" si="43"/>
        <v/>
      </c>
      <c r="S223" s="14" t="str">
        <f t="shared" si="44"/>
        <v/>
      </c>
      <c r="T223" s="14" t="str">
        <f t="shared" si="45"/>
        <v/>
      </c>
      <c r="U223" s="14" t="str">
        <f t="shared" si="46"/>
        <v/>
      </c>
      <c r="V223" s="14" t="str">
        <f t="shared" si="47"/>
        <v/>
      </c>
      <c r="W223" s="14" t="str">
        <f t="shared" si="48"/>
        <v/>
      </c>
      <c r="X223" s="14" t="str">
        <f t="shared" si="49"/>
        <v/>
      </c>
      <c r="Y223" s="14" t="str">
        <f t="shared" si="50"/>
        <v/>
      </c>
      <c r="Z223" s="14" t="str">
        <f t="shared" si="51"/>
        <v/>
      </c>
    </row>
    <row r="224" spans="1:26" x14ac:dyDescent="0.3">
      <c r="A224" s="10" t="s">
        <v>601</v>
      </c>
      <c r="B224" s="9"/>
      <c r="C224" s="11" t="str">
        <f>IFERROR(VLOOKUP(B224,'Plan Cultivos'!$A$5:$X$204,2,FALSE()),"")</f>
        <v/>
      </c>
      <c r="D224" s="11" t="str">
        <f>IFERROR(VLOOKUP(B224,'Plan Cultivos'!$A$5:$X$204,4,FALSE()),"")</f>
        <v/>
      </c>
      <c r="E224" s="9"/>
      <c r="F224" s="9"/>
      <c r="G224" s="12"/>
      <c r="H224" s="12"/>
      <c r="I224" s="11" t="str">
        <f t="shared" si="39"/>
        <v/>
      </c>
      <c r="J224" s="9"/>
      <c r="K224" s="9"/>
      <c r="L224" s="9"/>
      <c r="M224" s="9"/>
      <c r="N224" s="13"/>
      <c r="O224" s="14" t="str">
        <f t="shared" si="40"/>
        <v/>
      </c>
      <c r="P224" s="14" t="str">
        <f t="shared" si="41"/>
        <v/>
      </c>
      <c r="Q224" s="14" t="str">
        <f t="shared" si="42"/>
        <v/>
      </c>
      <c r="R224" s="14" t="str">
        <f t="shared" si="43"/>
        <v/>
      </c>
      <c r="S224" s="14" t="str">
        <f t="shared" si="44"/>
        <v/>
      </c>
      <c r="T224" s="14" t="str">
        <f t="shared" si="45"/>
        <v/>
      </c>
      <c r="U224" s="14" t="str">
        <f t="shared" si="46"/>
        <v/>
      </c>
      <c r="V224" s="14" t="str">
        <f t="shared" si="47"/>
        <v/>
      </c>
      <c r="W224" s="14" t="str">
        <f t="shared" si="48"/>
        <v/>
      </c>
      <c r="X224" s="14" t="str">
        <f t="shared" si="49"/>
        <v/>
      </c>
      <c r="Y224" s="14" t="str">
        <f t="shared" si="50"/>
        <v/>
      </c>
      <c r="Z224" s="14" t="str">
        <f t="shared" si="51"/>
        <v/>
      </c>
    </row>
    <row r="225" spans="1:26" x14ac:dyDescent="0.3">
      <c r="A225" s="10" t="s">
        <v>602</v>
      </c>
      <c r="B225" s="9"/>
      <c r="C225" s="11" t="str">
        <f>IFERROR(VLOOKUP(B225,'Plan Cultivos'!$A$5:$X$204,2,FALSE()),"")</f>
        <v/>
      </c>
      <c r="D225" s="11" t="str">
        <f>IFERROR(VLOOKUP(B225,'Plan Cultivos'!$A$5:$X$204,4,FALSE()),"")</f>
        <v/>
      </c>
      <c r="E225" s="9"/>
      <c r="F225" s="9"/>
      <c r="G225" s="12"/>
      <c r="H225" s="12"/>
      <c r="I225" s="11" t="str">
        <f t="shared" si="39"/>
        <v/>
      </c>
      <c r="J225" s="9"/>
      <c r="K225" s="9"/>
      <c r="L225" s="9"/>
      <c r="M225" s="9"/>
      <c r="N225" s="13"/>
      <c r="O225" s="14" t="str">
        <f t="shared" si="40"/>
        <v/>
      </c>
      <c r="P225" s="14" t="str">
        <f t="shared" si="41"/>
        <v/>
      </c>
      <c r="Q225" s="14" t="str">
        <f t="shared" si="42"/>
        <v/>
      </c>
      <c r="R225" s="14" t="str">
        <f t="shared" si="43"/>
        <v/>
      </c>
      <c r="S225" s="14" t="str">
        <f t="shared" si="44"/>
        <v/>
      </c>
      <c r="T225" s="14" t="str">
        <f t="shared" si="45"/>
        <v/>
      </c>
      <c r="U225" s="14" t="str">
        <f t="shared" si="46"/>
        <v/>
      </c>
      <c r="V225" s="14" t="str">
        <f t="shared" si="47"/>
        <v/>
      </c>
      <c r="W225" s="14" t="str">
        <f t="shared" si="48"/>
        <v/>
      </c>
      <c r="X225" s="14" t="str">
        <f t="shared" si="49"/>
        <v/>
      </c>
      <c r="Y225" s="14" t="str">
        <f t="shared" si="50"/>
        <v/>
      </c>
      <c r="Z225" s="14" t="str">
        <f t="shared" si="51"/>
        <v/>
      </c>
    </row>
    <row r="226" spans="1:26" x14ac:dyDescent="0.3">
      <c r="A226" s="10" t="s">
        <v>603</v>
      </c>
      <c r="B226" s="9"/>
      <c r="C226" s="11" t="str">
        <f>IFERROR(VLOOKUP(B226,'Plan Cultivos'!$A$5:$X$204,2,FALSE()),"")</f>
        <v/>
      </c>
      <c r="D226" s="11" t="str">
        <f>IFERROR(VLOOKUP(B226,'Plan Cultivos'!$A$5:$X$204,4,FALSE()),"")</f>
        <v/>
      </c>
      <c r="E226" s="9"/>
      <c r="F226" s="9"/>
      <c r="G226" s="12"/>
      <c r="H226" s="12"/>
      <c r="I226" s="11" t="str">
        <f t="shared" si="39"/>
        <v/>
      </c>
      <c r="J226" s="9"/>
      <c r="K226" s="9"/>
      <c r="L226" s="9"/>
      <c r="M226" s="9"/>
      <c r="N226" s="13"/>
      <c r="O226" s="14" t="str">
        <f t="shared" si="40"/>
        <v/>
      </c>
      <c r="P226" s="14" t="str">
        <f t="shared" si="41"/>
        <v/>
      </c>
      <c r="Q226" s="14" t="str">
        <f t="shared" si="42"/>
        <v/>
      </c>
      <c r="R226" s="14" t="str">
        <f t="shared" si="43"/>
        <v/>
      </c>
      <c r="S226" s="14" t="str">
        <f t="shared" si="44"/>
        <v/>
      </c>
      <c r="T226" s="14" t="str">
        <f t="shared" si="45"/>
        <v/>
      </c>
      <c r="U226" s="14" t="str">
        <f t="shared" si="46"/>
        <v/>
      </c>
      <c r="V226" s="14" t="str">
        <f t="shared" si="47"/>
        <v/>
      </c>
      <c r="W226" s="14" t="str">
        <f t="shared" si="48"/>
        <v/>
      </c>
      <c r="X226" s="14" t="str">
        <f t="shared" si="49"/>
        <v/>
      </c>
      <c r="Y226" s="14" t="str">
        <f t="shared" si="50"/>
        <v/>
      </c>
      <c r="Z226" s="14" t="str">
        <f t="shared" si="51"/>
        <v/>
      </c>
    </row>
    <row r="227" spans="1:26" x14ac:dyDescent="0.3">
      <c r="A227" s="10" t="s">
        <v>604</v>
      </c>
      <c r="B227" s="9"/>
      <c r="C227" s="11" t="str">
        <f>IFERROR(VLOOKUP(B227,'Plan Cultivos'!$A$5:$X$204,2,FALSE()),"")</f>
        <v/>
      </c>
      <c r="D227" s="11" t="str">
        <f>IFERROR(VLOOKUP(B227,'Plan Cultivos'!$A$5:$X$204,4,FALSE()),"")</f>
        <v/>
      </c>
      <c r="E227" s="9"/>
      <c r="F227" s="9"/>
      <c r="G227" s="12"/>
      <c r="H227" s="12"/>
      <c r="I227" s="11" t="str">
        <f t="shared" si="39"/>
        <v/>
      </c>
      <c r="J227" s="9"/>
      <c r="K227" s="9"/>
      <c r="L227" s="9"/>
      <c r="M227" s="9"/>
      <c r="N227" s="13"/>
      <c r="O227" s="14" t="str">
        <f t="shared" si="40"/>
        <v/>
      </c>
      <c r="P227" s="14" t="str">
        <f t="shared" si="41"/>
        <v/>
      </c>
      <c r="Q227" s="14" t="str">
        <f t="shared" si="42"/>
        <v/>
      </c>
      <c r="R227" s="14" t="str">
        <f t="shared" si="43"/>
        <v/>
      </c>
      <c r="S227" s="14" t="str">
        <f t="shared" si="44"/>
        <v/>
      </c>
      <c r="T227" s="14" t="str">
        <f t="shared" si="45"/>
        <v/>
      </c>
      <c r="U227" s="14" t="str">
        <f t="shared" si="46"/>
        <v/>
      </c>
      <c r="V227" s="14" t="str">
        <f t="shared" si="47"/>
        <v/>
      </c>
      <c r="W227" s="14" t="str">
        <f t="shared" si="48"/>
        <v/>
      </c>
      <c r="X227" s="14" t="str">
        <f t="shared" si="49"/>
        <v/>
      </c>
      <c r="Y227" s="14" t="str">
        <f t="shared" si="50"/>
        <v/>
      </c>
      <c r="Z227" s="14" t="str">
        <f t="shared" si="51"/>
        <v/>
      </c>
    </row>
    <row r="228" spans="1:26" x14ac:dyDescent="0.3">
      <c r="A228" s="10" t="s">
        <v>605</v>
      </c>
      <c r="B228" s="9"/>
      <c r="C228" s="11" t="str">
        <f>IFERROR(VLOOKUP(B228,'Plan Cultivos'!$A$5:$X$204,2,FALSE()),"")</f>
        <v/>
      </c>
      <c r="D228" s="11" t="str">
        <f>IFERROR(VLOOKUP(B228,'Plan Cultivos'!$A$5:$X$204,4,FALSE()),"")</f>
        <v/>
      </c>
      <c r="E228" s="9"/>
      <c r="F228" s="9"/>
      <c r="G228" s="12"/>
      <c r="H228" s="12"/>
      <c r="I228" s="11" t="str">
        <f t="shared" si="39"/>
        <v/>
      </c>
      <c r="J228" s="9"/>
      <c r="K228" s="9"/>
      <c r="L228" s="9"/>
      <c r="M228" s="9"/>
      <c r="N228" s="13"/>
      <c r="O228" s="14" t="str">
        <f t="shared" si="40"/>
        <v/>
      </c>
      <c r="P228" s="14" t="str">
        <f t="shared" si="41"/>
        <v/>
      </c>
      <c r="Q228" s="14" t="str">
        <f t="shared" si="42"/>
        <v/>
      </c>
      <c r="R228" s="14" t="str">
        <f t="shared" si="43"/>
        <v/>
      </c>
      <c r="S228" s="14" t="str">
        <f t="shared" si="44"/>
        <v/>
      </c>
      <c r="T228" s="14" t="str">
        <f t="shared" si="45"/>
        <v/>
      </c>
      <c r="U228" s="14" t="str">
        <f t="shared" si="46"/>
        <v/>
      </c>
      <c r="V228" s="14" t="str">
        <f t="shared" si="47"/>
        <v/>
      </c>
      <c r="W228" s="14" t="str">
        <f t="shared" si="48"/>
        <v/>
      </c>
      <c r="X228" s="14" t="str">
        <f t="shared" si="49"/>
        <v/>
      </c>
      <c r="Y228" s="14" t="str">
        <f t="shared" si="50"/>
        <v/>
      </c>
      <c r="Z228" s="14" t="str">
        <f t="shared" si="51"/>
        <v/>
      </c>
    </row>
    <row r="229" spans="1:26" x14ac:dyDescent="0.3">
      <c r="A229" s="10" t="s">
        <v>606</v>
      </c>
      <c r="B229" s="9"/>
      <c r="C229" s="11" t="str">
        <f>IFERROR(VLOOKUP(B229,'Plan Cultivos'!$A$5:$X$204,2,FALSE()),"")</f>
        <v/>
      </c>
      <c r="D229" s="11" t="str">
        <f>IFERROR(VLOOKUP(B229,'Plan Cultivos'!$A$5:$X$204,4,FALSE()),"")</f>
        <v/>
      </c>
      <c r="E229" s="9"/>
      <c r="F229" s="9"/>
      <c r="G229" s="12"/>
      <c r="H229" s="12"/>
      <c r="I229" s="11" t="str">
        <f t="shared" si="39"/>
        <v/>
      </c>
      <c r="J229" s="9"/>
      <c r="K229" s="9"/>
      <c r="L229" s="9"/>
      <c r="M229" s="9"/>
      <c r="N229" s="13"/>
      <c r="O229" s="14" t="str">
        <f t="shared" si="40"/>
        <v/>
      </c>
      <c r="P229" s="14" t="str">
        <f t="shared" si="41"/>
        <v/>
      </c>
      <c r="Q229" s="14" t="str">
        <f t="shared" si="42"/>
        <v/>
      </c>
      <c r="R229" s="14" t="str">
        <f t="shared" si="43"/>
        <v/>
      </c>
      <c r="S229" s="14" t="str">
        <f t="shared" si="44"/>
        <v/>
      </c>
      <c r="T229" s="14" t="str">
        <f t="shared" si="45"/>
        <v/>
      </c>
      <c r="U229" s="14" t="str">
        <f t="shared" si="46"/>
        <v/>
      </c>
      <c r="V229" s="14" t="str">
        <f t="shared" si="47"/>
        <v/>
      </c>
      <c r="W229" s="14" t="str">
        <f t="shared" si="48"/>
        <v/>
      </c>
      <c r="X229" s="14" t="str">
        <f t="shared" si="49"/>
        <v/>
      </c>
      <c r="Y229" s="14" t="str">
        <f t="shared" si="50"/>
        <v/>
      </c>
      <c r="Z229" s="14" t="str">
        <f t="shared" si="51"/>
        <v/>
      </c>
    </row>
    <row r="230" spans="1:26" x14ac:dyDescent="0.3">
      <c r="A230" s="10" t="s">
        <v>607</v>
      </c>
      <c r="B230" s="9"/>
      <c r="C230" s="11" t="str">
        <f>IFERROR(VLOOKUP(B230,'Plan Cultivos'!$A$5:$X$204,2,FALSE()),"")</f>
        <v/>
      </c>
      <c r="D230" s="11" t="str">
        <f>IFERROR(VLOOKUP(B230,'Plan Cultivos'!$A$5:$X$204,4,FALSE()),"")</f>
        <v/>
      </c>
      <c r="E230" s="9"/>
      <c r="F230" s="9"/>
      <c r="G230" s="12"/>
      <c r="H230" s="12"/>
      <c r="I230" s="11" t="str">
        <f t="shared" si="39"/>
        <v/>
      </c>
      <c r="J230" s="9"/>
      <c r="K230" s="9"/>
      <c r="L230" s="9"/>
      <c r="M230" s="9"/>
      <c r="N230" s="13"/>
      <c r="O230" s="14" t="str">
        <f t="shared" si="40"/>
        <v/>
      </c>
      <c r="P230" s="14" t="str">
        <f t="shared" si="41"/>
        <v/>
      </c>
      <c r="Q230" s="14" t="str">
        <f t="shared" si="42"/>
        <v/>
      </c>
      <c r="R230" s="14" t="str">
        <f t="shared" si="43"/>
        <v/>
      </c>
      <c r="S230" s="14" t="str">
        <f t="shared" si="44"/>
        <v/>
      </c>
      <c r="T230" s="14" t="str">
        <f t="shared" si="45"/>
        <v/>
      </c>
      <c r="U230" s="14" t="str">
        <f t="shared" si="46"/>
        <v/>
      </c>
      <c r="V230" s="14" t="str">
        <f t="shared" si="47"/>
        <v/>
      </c>
      <c r="W230" s="14" t="str">
        <f t="shared" si="48"/>
        <v/>
      </c>
      <c r="X230" s="14" t="str">
        <f t="shared" si="49"/>
        <v/>
      </c>
      <c r="Y230" s="14" t="str">
        <f t="shared" si="50"/>
        <v/>
      </c>
      <c r="Z230" s="14" t="str">
        <f t="shared" si="51"/>
        <v/>
      </c>
    </row>
    <row r="231" spans="1:26" x14ac:dyDescent="0.3">
      <c r="A231" s="10" t="s">
        <v>608</v>
      </c>
      <c r="B231" s="9"/>
      <c r="C231" s="11" t="str">
        <f>IFERROR(VLOOKUP(B231,'Plan Cultivos'!$A$5:$X$204,2,FALSE()),"")</f>
        <v/>
      </c>
      <c r="D231" s="11" t="str">
        <f>IFERROR(VLOOKUP(B231,'Plan Cultivos'!$A$5:$X$204,4,FALSE()),"")</f>
        <v/>
      </c>
      <c r="E231" s="9"/>
      <c r="F231" s="9"/>
      <c r="G231" s="12"/>
      <c r="H231" s="12"/>
      <c r="I231" s="11" t="str">
        <f t="shared" si="39"/>
        <v/>
      </c>
      <c r="J231" s="9"/>
      <c r="K231" s="9"/>
      <c r="L231" s="9"/>
      <c r="M231" s="9"/>
      <c r="N231" s="13"/>
      <c r="O231" s="14" t="str">
        <f t="shared" si="40"/>
        <v/>
      </c>
      <c r="P231" s="14" t="str">
        <f t="shared" si="41"/>
        <v/>
      </c>
      <c r="Q231" s="14" t="str">
        <f t="shared" si="42"/>
        <v/>
      </c>
      <c r="R231" s="14" t="str">
        <f t="shared" si="43"/>
        <v/>
      </c>
      <c r="S231" s="14" t="str">
        <f t="shared" si="44"/>
        <v/>
      </c>
      <c r="T231" s="14" t="str">
        <f t="shared" si="45"/>
        <v/>
      </c>
      <c r="U231" s="14" t="str">
        <f t="shared" si="46"/>
        <v/>
      </c>
      <c r="V231" s="14" t="str">
        <f t="shared" si="47"/>
        <v/>
      </c>
      <c r="W231" s="14" t="str">
        <f t="shared" si="48"/>
        <v/>
      </c>
      <c r="X231" s="14" t="str">
        <f t="shared" si="49"/>
        <v/>
      </c>
      <c r="Y231" s="14" t="str">
        <f t="shared" si="50"/>
        <v/>
      </c>
      <c r="Z231" s="14" t="str">
        <f t="shared" si="51"/>
        <v/>
      </c>
    </row>
    <row r="232" spans="1:26" x14ac:dyDescent="0.3">
      <c r="A232" s="10" t="s">
        <v>609</v>
      </c>
      <c r="B232" s="9"/>
      <c r="C232" s="11" t="str">
        <f>IFERROR(VLOOKUP(B232,'Plan Cultivos'!$A$5:$X$204,2,FALSE()),"")</f>
        <v/>
      </c>
      <c r="D232" s="11" t="str">
        <f>IFERROR(VLOOKUP(B232,'Plan Cultivos'!$A$5:$X$204,4,FALSE()),"")</f>
        <v/>
      </c>
      <c r="E232" s="9"/>
      <c r="F232" s="9"/>
      <c r="G232" s="12"/>
      <c r="H232" s="12"/>
      <c r="I232" s="11" t="str">
        <f t="shared" si="39"/>
        <v/>
      </c>
      <c r="J232" s="9"/>
      <c r="K232" s="9"/>
      <c r="L232" s="9"/>
      <c r="M232" s="9"/>
      <c r="N232" s="13"/>
      <c r="O232" s="14" t="str">
        <f t="shared" si="40"/>
        <v/>
      </c>
      <c r="P232" s="14" t="str">
        <f t="shared" si="41"/>
        <v/>
      </c>
      <c r="Q232" s="14" t="str">
        <f t="shared" si="42"/>
        <v/>
      </c>
      <c r="R232" s="14" t="str">
        <f t="shared" si="43"/>
        <v/>
      </c>
      <c r="S232" s="14" t="str">
        <f t="shared" si="44"/>
        <v/>
      </c>
      <c r="T232" s="14" t="str">
        <f t="shared" si="45"/>
        <v/>
      </c>
      <c r="U232" s="14" t="str">
        <f t="shared" si="46"/>
        <v/>
      </c>
      <c r="V232" s="14" t="str">
        <f t="shared" si="47"/>
        <v/>
      </c>
      <c r="W232" s="14" t="str">
        <f t="shared" si="48"/>
        <v/>
      </c>
      <c r="X232" s="14" t="str">
        <f t="shared" si="49"/>
        <v/>
      </c>
      <c r="Y232" s="14" t="str">
        <f t="shared" si="50"/>
        <v/>
      </c>
      <c r="Z232" s="14" t="str">
        <f t="shared" si="51"/>
        <v/>
      </c>
    </row>
    <row r="233" spans="1:26" x14ac:dyDescent="0.3">
      <c r="A233" s="10" t="s">
        <v>610</v>
      </c>
      <c r="B233" s="9"/>
      <c r="C233" s="11" t="str">
        <f>IFERROR(VLOOKUP(B233,'Plan Cultivos'!$A$5:$X$204,2,FALSE()),"")</f>
        <v/>
      </c>
      <c r="D233" s="11" t="str">
        <f>IFERROR(VLOOKUP(B233,'Plan Cultivos'!$A$5:$X$204,4,FALSE()),"")</f>
        <v/>
      </c>
      <c r="E233" s="9"/>
      <c r="F233" s="9"/>
      <c r="G233" s="12"/>
      <c r="H233" s="12"/>
      <c r="I233" s="11" t="str">
        <f t="shared" si="39"/>
        <v/>
      </c>
      <c r="J233" s="9"/>
      <c r="K233" s="9"/>
      <c r="L233" s="9"/>
      <c r="M233" s="9"/>
      <c r="N233" s="13"/>
      <c r="O233" s="14" t="str">
        <f t="shared" si="40"/>
        <v/>
      </c>
      <c r="P233" s="14" t="str">
        <f t="shared" si="41"/>
        <v/>
      </c>
      <c r="Q233" s="14" t="str">
        <f t="shared" si="42"/>
        <v/>
      </c>
      <c r="R233" s="14" t="str">
        <f t="shared" si="43"/>
        <v/>
      </c>
      <c r="S233" s="14" t="str">
        <f t="shared" si="44"/>
        <v/>
      </c>
      <c r="T233" s="14" t="str">
        <f t="shared" si="45"/>
        <v/>
      </c>
      <c r="U233" s="14" t="str">
        <f t="shared" si="46"/>
        <v/>
      </c>
      <c r="V233" s="14" t="str">
        <f t="shared" si="47"/>
        <v/>
      </c>
      <c r="W233" s="14" t="str">
        <f t="shared" si="48"/>
        <v/>
      </c>
      <c r="X233" s="14" t="str">
        <f t="shared" si="49"/>
        <v/>
      </c>
      <c r="Y233" s="14" t="str">
        <f t="shared" si="50"/>
        <v/>
      </c>
      <c r="Z233" s="14" t="str">
        <f t="shared" si="51"/>
        <v/>
      </c>
    </row>
    <row r="234" spans="1:26" x14ac:dyDescent="0.3">
      <c r="A234" s="10" t="s">
        <v>611</v>
      </c>
      <c r="B234" s="9"/>
      <c r="C234" s="11" t="str">
        <f>IFERROR(VLOOKUP(B234,'Plan Cultivos'!$A$5:$X$204,2,FALSE()),"")</f>
        <v/>
      </c>
      <c r="D234" s="11" t="str">
        <f>IFERROR(VLOOKUP(B234,'Plan Cultivos'!$A$5:$X$204,4,FALSE()),"")</f>
        <v/>
      </c>
      <c r="E234" s="9"/>
      <c r="F234" s="9"/>
      <c r="G234" s="12"/>
      <c r="H234" s="12"/>
      <c r="I234" s="11" t="str">
        <f t="shared" si="39"/>
        <v/>
      </c>
      <c r="J234" s="9"/>
      <c r="K234" s="9"/>
      <c r="L234" s="9"/>
      <c r="M234" s="9"/>
      <c r="N234" s="13"/>
      <c r="O234" s="14" t="str">
        <f t="shared" si="40"/>
        <v/>
      </c>
      <c r="P234" s="14" t="str">
        <f t="shared" si="41"/>
        <v/>
      </c>
      <c r="Q234" s="14" t="str">
        <f t="shared" si="42"/>
        <v/>
      </c>
      <c r="R234" s="14" t="str">
        <f t="shared" si="43"/>
        <v/>
      </c>
      <c r="S234" s="14" t="str">
        <f t="shared" si="44"/>
        <v/>
      </c>
      <c r="T234" s="14" t="str">
        <f t="shared" si="45"/>
        <v/>
      </c>
      <c r="U234" s="14" t="str">
        <f t="shared" si="46"/>
        <v/>
      </c>
      <c r="V234" s="14" t="str">
        <f t="shared" si="47"/>
        <v/>
      </c>
      <c r="W234" s="14" t="str">
        <f t="shared" si="48"/>
        <v/>
      </c>
      <c r="X234" s="14" t="str">
        <f t="shared" si="49"/>
        <v/>
      </c>
      <c r="Y234" s="14" t="str">
        <f t="shared" si="50"/>
        <v/>
      </c>
      <c r="Z234" s="14" t="str">
        <f t="shared" si="51"/>
        <v/>
      </c>
    </row>
    <row r="235" spans="1:26" x14ac:dyDescent="0.3">
      <c r="A235" s="10" t="s">
        <v>612</v>
      </c>
      <c r="B235" s="9"/>
      <c r="C235" s="11" t="str">
        <f>IFERROR(VLOOKUP(B235,'Plan Cultivos'!$A$5:$X$204,2,FALSE()),"")</f>
        <v/>
      </c>
      <c r="D235" s="11" t="str">
        <f>IFERROR(VLOOKUP(B235,'Plan Cultivos'!$A$5:$X$204,4,FALSE()),"")</f>
        <v/>
      </c>
      <c r="E235" s="9"/>
      <c r="F235" s="9"/>
      <c r="G235" s="12"/>
      <c r="H235" s="12"/>
      <c r="I235" s="11" t="str">
        <f t="shared" si="39"/>
        <v/>
      </c>
      <c r="J235" s="9"/>
      <c r="K235" s="9"/>
      <c r="L235" s="9"/>
      <c r="M235" s="9"/>
      <c r="N235" s="13"/>
      <c r="O235" s="14" t="str">
        <f t="shared" si="40"/>
        <v/>
      </c>
      <c r="P235" s="14" t="str">
        <f t="shared" si="41"/>
        <v/>
      </c>
      <c r="Q235" s="14" t="str">
        <f t="shared" si="42"/>
        <v/>
      </c>
      <c r="R235" s="14" t="str">
        <f t="shared" si="43"/>
        <v/>
      </c>
      <c r="S235" s="14" t="str">
        <f t="shared" si="44"/>
        <v/>
      </c>
      <c r="T235" s="14" t="str">
        <f t="shared" si="45"/>
        <v/>
      </c>
      <c r="U235" s="14" t="str">
        <f t="shared" si="46"/>
        <v/>
      </c>
      <c r="V235" s="14" t="str">
        <f t="shared" si="47"/>
        <v/>
      </c>
      <c r="W235" s="14" t="str">
        <f t="shared" si="48"/>
        <v/>
      </c>
      <c r="X235" s="14" t="str">
        <f t="shared" si="49"/>
        <v/>
      </c>
      <c r="Y235" s="14" t="str">
        <f t="shared" si="50"/>
        <v/>
      </c>
      <c r="Z235" s="14" t="str">
        <f t="shared" si="51"/>
        <v/>
      </c>
    </row>
    <row r="236" spans="1:26" x14ac:dyDescent="0.3">
      <c r="A236" s="10" t="s">
        <v>613</v>
      </c>
      <c r="B236" s="9"/>
      <c r="C236" s="11" t="str">
        <f>IFERROR(VLOOKUP(B236,'Plan Cultivos'!$A$5:$X$204,2,FALSE()),"")</f>
        <v/>
      </c>
      <c r="D236" s="11" t="str">
        <f>IFERROR(VLOOKUP(B236,'Plan Cultivos'!$A$5:$X$204,4,FALSE()),"")</f>
        <v/>
      </c>
      <c r="E236" s="9"/>
      <c r="F236" s="9"/>
      <c r="G236" s="12"/>
      <c r="H236" s="12"/>
      <c r="I236" s="11" t="str">
        <f t="shared" si="39"/>
        <v/>
      </c>
      <c r="J236" s="9"/>
      <c r="K236" s="9"/>
      <c r="L236" s="9"/>
      <c r="M236" s="9"/>
      <c r="N236" s="13"/>
      <c r="O236" s="14" t="str">
        <f t="shared" si="40"/>
        <v/>
      </c>
      <c r="P236" s="14" t="str">
        <f t="shared" si="41"/>
        <v/>
      </c>
      <c r="Q236" s="14" t="str">
        <f t="shared" si="42"/>
        <v/>
      </c>
      <c r="R236" s="14" t="str">
        <f t="shared" si="43"/>
        <v/>
      </c>
      <c r="S236" s="14" t="str">
        <f t="shared" si="44"/>
        <v/>
      </c>
      <c r="T236" s="14" t="str">
        <f t="shared" si="45"/>
        <v/>
      </c>
      <c r="U236" s="14" t="str">
        <f t="shared" si="46"/>
        <v/>
      </c>
      <c r="V236" s="14" t="str">
        <f t="shared" si="47"/>
        <v/>
      </c>
      <c r="W236" s="14" t="str">
        <f t="shared" si="48"/>
        <v/>
      </c>
      <c r="X236" s="14" t="str">
        <f t="shared" si="49"/>
        <v/>
      </c>
      <c r="Y236" s="14" t="str">
        <f t="shared" si="50"/>
        <v/>
      </c>
      <c r="Z236" s="14" t="str">
        <f t="shared" si="51"/>
        <v/>
      </c>
    </row>
    <row r="237" spans="1:26" x14ac:dyDescent="0.3">
      <c r="A237" s="10" t="s">
        <v>614</v>
      </c>
      <c r="B237" s="9"/>
      <c r="C237" s="11" t="str">
        <f>IFERROR(VLOOKUP(B237,'Plan Cultivos'!$A$5:$X$204,2,FALSE()),"")</f>
        <v/>
      </c>
      <c r="D237" s="11" t="str">
        <f>IFERROR(VLOOKUP(B237,'Plan Cultivos'!$A$5:$X$204,4,FALSE()),"")</f>
        <v/>
      </c>
      <c r="E237" s="9"/>
      <c r="F237" s="9"/>
      <c r="G237" s="12"/>
      <c r="H237" s="12"/>
      <c r="I237" s="11" t="str">
        <f t="shared" si="39"/>
        <v/>
      </c>
      <c r="J237" s="9"/>
      <c r="K237" s="9"/>
      <c r="L237" s="9"/>
      <c r="M237" s="9"/>
      <c r="N237" s="13"/>
      <c r="O237" s="14" t="str">
        <f t="shared" si="40"/>
        <v/>
      </c>
      <c r="P237" s="14" t="str">
        <f t="shared" si="41"/>
        <v/>
      </c>
      <c r="Q237" s="14" t="str">
        <f t="shared" si="42"/>
        <v/>
      </c>
      <c r="R237" s="14" t="str">
        <f t="shared" si="43"/>
        <v/>
      </c>
      <c r="S237" s="14" t="str">
        <f t="shared" si="44"/>
        <v/>
      </c>
      <c r="T237" s="14" t="str">
        <f t="shared" si="45"/>
        <v/>
      </c>
      <c r="U237" s="14" t="str">
        <f t="shared" si="46"/>
        <v/>
      </c>
      <c r="V237" s="14" t="str">
        <f t="shared" si="47"/>
        <v/>
      </c>
      <c r="W237" s="14" t="str">
        <f t="shared" si="48"/>
        <v/>
      </c>
      <c r="X237" s="14" t="str">
        <f t="shared" si="49"/>
        <v/>
      </c>
      <c r="Y237" s="14" t="str">
        <f t="shared" si="50"/>
        <v/>
      </c>
      <c r="Z237" s="14" t="str">
        <f t="shared" si="51"/>
        <v/>
      </c>
    </row>
    <row r="238" spans="1:26" x14ac:dyDescent="0.3">
      <c r="A238" s="10" t="s">
        <v>615</v>
      </c>
      <c r="B238" s="9"/>
      <c r="C238" s="11" t="str">
        <f>IFERROR(VLOOKUP(B238,'Plan Cultivos'!$A$5:$X$204,2,FALSE()),"")</f>
        <v/>
      </c>
      <c r="D238" s="11" t="str">
        <f>IFERROR(VLOOKUP(B238,'Plan Cultivos'!$A$5:$X$204,4,FALSE()),"")</f>
        <v/>
      </c>
      <c r="E238" s="9"/>
      <c r="F238" s="9"/>
      <c r="G238" s="12"/>
      <c r="H238" s="12"/>
      <c r="I238" s="11" t="str">
        <f t="shared" si="39"/>
        <v/>
      </c>
      <c r="J238" s="9"/>
      <c r="K238" s="9"/>
      <c r="L238" s="9"/>
      <c r="M238" s="9"/>
      <c r="N238" s="13"/>
      <c r="O238" s="14" t="str">
        <f t="shared" si="40"/>
        <v/>
      </c>
      <c r="P238" s="14" t="str">
        <f t="shared" si="41"/>
        <v/>
      </c>
      <c r="Q238" s="14" t="str">
        <f t="shared" si="42"/>
        <v/>
      </c>
      <c r="R238" s="14" t="str">
        <f t="shared" si="43"/>
        <v/>
      </c>
      <c r="S238" s="14" t="str">
        <f t="shared" si="44"/>
        <v/>
      </c>
      <c r="T238" s="14" t="str">
        <f t="shared" si="45"/>
        <v/>
      </c>
      <c r="U238" s="14" t="str">
        <f t="shared" si="46"/>
        <v/>
      </c>
      <c r="V238" s="14" t="str">
        <f t="shared" si="47"/>
        <v/>
      </c>
      <c r="W238" s="14" t="str">
        <f t="shared" si="48"/>
        <v/>
      </c>
      <c r="X238" s="14" t="str">
        <f t="shared" si="49"/>
        <v/>
      </c>
      <c r="Y238" s="14" t="str">
        <f t="shared" si="50"/>
        <v/>
      </c>
      <c r="Z238" s="14" t="str">
        <f t="shared" si="51"/>
        <v/>
      </c>
    </row>
    <row r="239" spans="1:26" x14ac:dyDescent="0.3">
      <c r="A239" s="10" t="s">
        <v>616</v>
      </c>
      <c r="B239" s="9"/>
      <c r="C239" s="11" t="str">
        <f>IFERROR(VLOOKUP(B239,'Plan Cultivos'!$A$5:$X$204,2,FALSE()),"")</f>
        <v/>
      </c>
      <c r="D239" s="11" t="str">
        <f>IFERROR(VLOOKUP(B239,'Plan Cultivos'!$A$5:$X$204,4,FALSE()),"")</f>
        <v/>
      </c>
      <c r="E239" s="9"/>
      <c r="F239" s="9"/>
      <c r="G239" s="12"/>
      <c r="H239" s="12"/>
      <c r="I239" s="11" t="str">
        <f t="shared" si="39"/>
        <v/>
      </c>
      <c r="J239" s="9"/>
      <c r="K239" s="9"/>
      <c r="L239" s="9"/>
      <c r="M239" s="9"/>
      <c r="N239" s="13"/>
      <c r="O239" s="14" t="str">
        <f t="shared" si="40"/>
        <v/>
      </c>
      <c r="P239" s="14" t="str">
        <f t="shared" si="41"/>
        <v/>
      </c>
      <c r="Q239" s="14" t="str">
        <f t="shared" si="42"/>
        <v/>
      </c>
      <c r="R239" s="14" t="str">
        <f t="shared" si="43"/>
        <v/>
      </c>
      <c r="S239" s="14" t="str">
        <f t="shared" si="44"/>
        <v/>
      </c>
      <c r="T239" s="14" t="str">
        <f t="shared" si="45"/>
        <v/>
      </c>
      <c r="U239" s="14" t="str">
        <f t="shared" si="46"/>
        <v/>
      </c>
      <c r="V239" s="14" t="str">
        <f t="shared" si="47"/>
        <v/>
      </c>
      <c r="W239" s="14" t="str">
        <f t="shared" si="48"/>
        <v/>
      </c>
      <c r="X239" s="14" t="str">
        <f t="shared" si="49"/>
        <v/>
      </c>
      <c r="Y239" s="14" t="str">
        <f t="shared" si="50"/>
        <v/>
      </c>
      <c r="Z239" s="14" t="str">
        <f t="shared" si="51"/>
        <v/>
      </c>
    </row>
    <row r="240" spans="1:26" x14ac:dyDescent="0.3">
      <c r="A240" s="10" t="s">
        <v>617</v>
      </c>
      <c r="B240" s="9"/>
      <c r="C240" s="11" t="str">
        <f>IFERROR(VLOOKUP(B240,'Plan Cultivos'!$A$5:$X$204,2,FALSE()),"")</f>
        <v/>
      </c>
      <c r="D240" s="11" t="str">
        <f>IFERROR(VLOOKUP(B240,'Plan Cultivos'!$A$5:$X$204,4,FALSE()),"")</f>
        <v/>
      </c>
      <c r="E240" s="9"/>
      <c r="F240" s="9"/>
      <c r="G240" s="12"/>
      <c r="H240" s="12"/>
      <c r="I240" s="11" t="str">
        <f t="shared" si="39"/>
        <v/>
      </c>
      <c r="J240" s="9"/>
      <c r="K240" s="9"/>
      <c r="L240" s="9"/>
      <c r="M240" s="9"/>
      <c r="N240" s="13"/>
      <c r="O240" s="14" t="str">
        <f t="shared" si="40"/>
        <v/>
      </c>
      <c r="P240" s="14" t="str">
        <f t="shared" si="41"/>
        <v/>
      </c>
      <c r="Q240" s="14" t="str">
        <f t="shared" si="42"/>
        <v/>
      </c>
      <c r="R240" s="14" t="str">
        <f t="shared" si="43"/>
        <v/>
      </c>
      <c r="S240" s="14" t="str">
        <f t="shared" si="44"/>
        <v/>
      </c>
      <c r="T240" s="14" t="str">
        <f t="shared" si="45"/>
        <v/>
      </c>
      <c r="U240" s="14" t="str">
        <f t="shared" si="46"/>
        <v/>
      </c>
      <c r="V240" s="14" t="str">
        <f t="shared" si="47"/>
        <v/>
      </c>
      <c r="W240" s="14" t="str">
        <f t="shared" si="48"/>
        <v/>
      </c>
      <c r="X240" s="14" t="str">
        <f t="shared" si="49"/>
        <v/>
      </c>
      <c r="Y240" s="14" t="str">
        <f t="shared" si="50"/>
        <v/>
      </c>
      <c r="Z240" s="14" t="str">
        <f t="shared" si="51"/>
        <v/>
      </c>
    </row>
    <row r="241" spans="1:26" x14ac:dyDescent="0.3">
      <c r="A241" s="10" t="s">
        <v>618</v>
      </c>
      <c r="B241" s="9"/>
      <c r="C241" s="11" t="str">
        <f>IFERROR(VLOOKUP(B241,'Plan Cultivos'!$A$5:$X$204,2,FALSE()),"")</f>
        <v/>
      </c>
      <c r="D241" s="11" t="str">
        <f>IFERROR(VLOOKUP(B241,'Plan Cultivos'!$A$5:$X$204,4,FALSE()),"")</f>
        <v/>
      </c>
      <c r="E241" s="9"/>
      <c r="F241" s="9"/>
      <c r="G241" s="12"/>
      <c r="H241" s="12"/>
      <c r="I241" s="11" t="str">
        <f t="shared" si="39"/>
        <v/>
      </c>
      <c r="J241" s="9"/>
      <c r="K241" s="9"/>
      <c r="L241" s="9"/>
      <c r="M241" s="9"/>
      <c r="N241" s="13"/>
      <c r="O241" s="14" t="str">
        <f t="shared" si="40"/>
        <v/>
      </c>
      <c r="P241" s="14" t="str">
        <f t="shared" si="41"/>
        <v/>
      </c>
      <c r="Q241" s="14" t="str">
        <f t="shared" si="42"/>
        <v/>
      </c>
      <c r="R241" s="14" t="str">
        <f t="shared" si="43"/>
        <v/>
      </c>
      <c r="S241" s="14" t="str">
        <f t="shared" si="44"/>
        <v/>
      </c>
      <c r="T241" s="14" t="str">
        <f t="shared" si="45"/>
        <v/>
      </c>
      <c r="U241" s="14" t="str">
        <f t="shared" si="46"/>
        <v/>
      </c>
      <c r="V241" s="14" t="str">
        <f t="shared" si="47"/>
        <v/>
      </c>
      <c r="W241" s="14" t="str">
        <f t="shared" si="48"/>
        <v/>
      </c>
      <c r="X241" s="14" t="str">
        <f t="shared" si="49"/>
        <v/>
      </c>
      <c r="Y241" s="14" t="str">
        <f t="shared" si="50"/>
        <v/>
      </c>
      <c r="Z241" s="14" t="str">
        <f t="shared" si="51"/>
        <v/>
      </c>
    </row>
    <row r="242" spans="1:26" x14ac:dyDescent="0.3">
      <c r="A242" s="10" t="s">
        <v>619</v>
      </c>
      <c r="B242" s="9"/>
      <c r="C242" s="11" t="str">
        <f>IFERROR(VLOOKUP(B242,'Plan Cultivos'!$A$5:$X$204,2,FALSE()),"")</f>
        <v/>
      </c>
      <c r="D242" s="11" t="str">
        <f>IFERROR(VLOOKUP(B242,'Plan Cultivos'!$A$5:$X$204,4,FALSE()),"")</f>
        <v/>
      </c>
      <c r="E242" s="9"/>
      <c r="F242" s="9"/>
      <c r="G242" s="12"/>
      <c r="H242" s="12"/>
      <c r="I242" s="11" t="str">
        <f t="shared" si="39"/>
        <v/>
      </c>
      <c r="J242" s="9"/>
      <c r="K242" s="9"/>
      <c r="L242" s="9"/>
      <c r="M242" s="9"/>
      <c r="N242" s="13"/>
      <c r="O242" s="14" t="str">
        <f t="shared" si="40"/>
        <v/>
      </c>
      <c r="P242" s="14" t="str">
        <f t="shared" si="41"/>
        <v/>
      </c>
      <c r="Q242" s="14" t="str">
        <f t="shared" si="42"/>
        <v/>
      </c>
      <c r="R242" s="14" t="str">
        <f t="shared" si="43"/>
        <v/>
      </c>
      <c r="S242" s="14" t="str">
        <f t="shared" si="44"/>
        <v/>
      </c>
      <c r="T242" s="14" t="str">
        <f t="shared" si="45"/>
        <v/>
      </c>
      <c r="U242" s="14" t="str">
        <f t="shared" si="46"/>
        <v/>
      </c>
      <c r="V242" s="14" t="str">
        <f t="shared" si="47"/>
        <v/>
      </c>
      <c r="W242" s="14" t="str">
        <f t="shared" si="48"/>
        <v/>
      </c>
      <c r="X242" s="14" t="str">
        <f t="shared" si="49"/>
        <v/>
      </c>
      <c r="Y242" s="14" t="str">
        <f t="shared" si="50"/>
        <v/>
      </c>
      <c r="Z242" s="14" t="str">
        <f t="shared" si="51"/>
        <v/>
      </c>
    </row>
    <row r="243" spans="1:26" x14ac:dyDescent="0.3">
      <c r="A243" s="10" t="s">
        <v>620</v>
      </c>
      <c r="B243" s="9"/>
      <c r="C243" s="11" t="str">
        <f>IFERROR(VLOOKUP(B243,'Plan Cultivos'!$A$5:$X$204,2,FALSE()),"")</f>
        <v/>
      </c>
      <c r="D243" s="11" t="str">
        <f>IFERROR(VLOOKUP(B243,'Plan Cultivos'!$A$5:$X$204,4,FALSE()),"")</f>
        <v/>
      </c>
      <c r="E243" s="9"/>
      <c r="F243" s="9"/>
      <c r="G243" s="12"/>
      <c r="H243" s="12"/>
      <c r="I243" s="11" t="str">
        <f t="shared" si="39"/>
        <v/>
      </c>
      <c r="J243" s="9"/>
      <c r="K243" s="9"/>
      <c r="L243" s="9"/>
      <c r="M243" s="9"/>
      <c r="N243" s="13"/>
      <c r="O243" s="14" t="str">
        <f t="shared" si="40"/>
        <v/>
      </c>
      <c r="P243" s="14" t="str">
        <f t="shared" si="41"/>
        <v/>
      </c>
      <c r="Q243" s="14" t="str">
        <f t="shared" si="42"/>
        <v/>
      </c>
      <c r="R243" s="14" t="str">
        <f t="shared" si="43"/>
        <v/>
      </c>
      <c r="S243" s="14" t="str">
        <f t="shared" si="44"/>
        <v/>
      </c>
      <c r="T243" s="14" t="str">
        <f t="shared" si="45"/>
        <v/>
      </c>
      <c r="U243" s="14" t="str">
        <f t="shared" si="46"/>
        <v/>
      </c>
      <c r="V243" s="14" t="str">
        <f t="shared" si="47"/>
        <v/>
      </c>
      <c r="W243" s="14" t="str">
        <f t="shared" si="48"/>
        <v/>
      </c>
      <c r="X243" s="14" t="str">
        <f t="shared" si="49"/>
        <v/>
      </c>
      <c r="Y243" s="14" t="str">
        <f t="shared" si="50"/>
        <v/>
      </c>
      <c r="Z243" s="14" t="str">
        <f t="shared" si="51"/>
        <v/>
      </c>
    </row>
    <row r="244" spans="1:26" x14ac:dyDescent="0.3">
      <c r="A244" s="10" t="s">
        <v>621</v>
      </c>
      <c r="B244" s="9"/>
      <c r="C244" s="11" t="str">
        <f>IFERROR(VLOOKUP(B244,'Plan Cultivos'!$A$5:$X$204,2,FALSE()),"")</f>
        <v/>
      </c>
      <c r="D244" s="11" t="str">
        <f>IFERROR(VLOOKUP(B244,'Plan Cultivos'!$A$5:$X$204,4,FALSE()),"")</f>
        <v/>
      </c>
      <c r="E244" s="9"/>
      <c r="F244" s="9"/>
      <c r="G244" s="12"/>
      <c r="H244" s="12"/>
      <c r="I244" s="11" t="str">
        <f t="shared" si="39"/>
        <v/>
      </c>
      <c r="J244" s="9"/>
      <c r="K244" s="9"/>
      <c r="L244" s="9"/>
      <c r="M244" s="9"/>
      <c r="N244" s="13"/>
      <c r="O244" s="14" t="str">
        <f t="shared" si="40"/>
        <v/>
      </c>
      <c r="P244" s="14" t="str">
        <f t="shared" si="41"/>
        <v/>
      </c>
      <c r="Q244" s="14" t="str">
        <f t="shared" si="42"/>
        <v/>
      </c>
      <c r="R244" s="14" t="str">
        <f t="shared" si="43"/>
        <v/>
      </c>
      <c r="S244" s="14" t="str">
        <f t="shared" si="44"/>
        <v/>
      </c>
      <c r="T244" s="14" t="str">
        <f t="shared" si="45"/>
        <v/>
      </c>
      <c r="U244" s="14" t="str">
        <f t="shared" si="46"/>
        <v/>
      </c>
      <c r="V244" s="14" t="str">
        <f t="shared" si="47"/>
        <v/>
      </c>
      <c r="W244" s="14" t="str">
        <f t="shared" si="48"/>
        <v/>
      </c>
      <c r="X244" s="14" t="str">
        <f t="shared" si="49"/>
        <v/>
      </c>
      <c r="Y244" s="14" t="str">
        <f t="shared" si="50"/>
        <v/>
      </c>
      <c r="Z244" s="14" t="str">
        <f t="shared" si="51"/>
        <v/>
      </c>
    </row>
    <row r="245" spans="1:26" x14ac:dyDescent="0.3">
      <c r="A245" s="10" t="s">
        <v>622</v>
      </c>
      <c r="B245" s="9"/>
      <c r="C245" s="11" t="str">
        <f>IFERROR(VLOOKUP(B245,'Plan Cultivos'!$A$5:$X$204,2,FALSE()),"")</f>
        <v/>
      </c>
      <c r="D245" s="11" t="str">
        <f>IFERROR(VLOOKUP(B245,'Plan Cultivos'!$A$5:$X$204,4,FALSE()),"")</f>
        <v/>
      </c>
      <c r="E245" s="9"/>
      <c r="F245" s="9"/>
      <c r="G245" s="12"/>
      <c r="H245" s="12"/>
      <c r="I245" s="11" t="str">
        <f t="shared" si="39"/>
        <v/>
      </c>
      <c r="J245" s="9"/>
      <c r="K245" s="9"/>
      <c r="L245" s="9"/>
      <c r="M245" s="9"/>
      <c r="N245" s="13"/>
      <c r="O245" s="14" t="str">
        <f t="shared" si="40"/>
        <v/>
      </c>
      <c r="P245" s="14" t="str">
        <f t="shared" si="41"/>
        <v/>
      </c>
      <c r="Q245" s="14" t="str">
        <f t="shared" si="42"/>
        <v/>
      </c>
      <c r="R245" s="14" t="str">
        <f t="shared" si="43"/>
        <v/>
      </c>
      <c r="S245" s="14" t="str">
        <f t="shared" si="44"/>
        <v/>
      </c>
      <c r="T245" s="14" t="str">
        <f t="shared" si="45"/>
        <v/>
      </c>
      <c r="U245" s="14" t="str">
        <f t="shared" si="46"/>
        <v/>
      </c>
      <c r="V245" s="14" t="str">
        <f t="shared" si="47"/>
        <v/>
      </c>
      <c r="W245" s="14" t="str">
        <f t="shared" si="48"/>
        <v/>
      </c>
      <c r="X245" s="14" t="str">
        <f t="shared" si="49"/>
        <v/>
      </c>
      <c r="Y245" s="14" t="str">
        <f t="shared" si="50"/>
        <v/>
      </c>
      <c r="Z245" s="14" t="str">
        <f t="shared" si="51"/>
        <v/>
      </c>
    </row>
    <row r="246" spans="1:26" x14ac:dyDescent="0.3">
      <c r="A246" s="10" t="s">
        <v>623</v>
      </c>
      <c r="B246" s="9"/>
      <c r="C246" s="11" t="str">
        <f>IFERROR(VLOOKUP(B246,'Plan Cultivos'!$A$5:$X$204,2,FALSE()),"")</f>
        <v/>
      </c>
      <c r="D246" s="11" t="str">
        <f>IFERROR(VLOOKUP(B246,'Plan Cultivos'!$A$5:$X$204,4,FALSE()),"")</f>
        <v/>
      </c>
      <c r="E246" s="9"/>
      <c r="F246" s="9"/>
      <c r="G246" s="12"/>
      <c r="H246" s="12"/>
      <c r="I246" s="11" t="str">
        <f t="shared" si="39"/>
        <v/>
      </c>
      <c r="J246" s="9"/>
      <c r="K246" s="9"/>
      <c r="L246" s="9"/>
      <c r="M246" s="9"/>
      <c r="N246" s="13"/>
      <c r="O246" s="14" t="str">
        <f t="shared" si="40"/>
        <v/>
      </c>
      <c r="P246" s="14" t="str">
        <f t="shared" si="41"/>
        <v/>
      </c>
      <c r="Q246" s="14" t="str">
        <f t="shared" si="42"/>
        <v/>
      </c>
      <c r="R246" s="14" t="str">
        <f t="shared" si="43"/>
        <v/>
      </c>
      <c r="S246" s="14" t="str">
        <f t="shared" si="44"/>
        <v/>
      </c>
      <c r="T246" s="14" t="str">
        <f t="shared" si="45"/>
        <v/>
      </c>
      <c r="U246" s="14" t="str">
        <f t="shared" si="46"/>
        <v/>
      </c>
      <c r="V246" s="14" t="str">
        <f t="shared" si="47"/>
        <v/>
      </c>
      <c r="W246" s="14" t="str">
        <f t="shared" si="48"/>
        <v/>
      </c>
      <c r="X246" s="14" t="str">
        <f t="shared" si="49"/>
        <v/>
      </c>
      <c r="Y246" s="14" t="str">
        <f t="shared" si="50"/>
        <v/>
      </c>
      <c r="Z246" s="14" t="str">
        <f t="shared" si="51"/>
        <v/>
      </c>
    </row>
    <row r="247" spans="1:26" x14ac:dyDescent="0.3">
      <c r="A247" s="10" t="s">
        <v>624</v>
      </c>
      <c r="B247" s="9"/>
      <c r="C247" s="11" t="str">
        <f>IFERROR(VLOOKUP(B247,'Plan Cultivos'!$A$5:$X$204,2,FALSE()),"")</f>
        <v/>
      </c>
      <c r="D247" s="11" t="str">
        <f>IFERROR(VLOOKUP(B247,'Plan Cultivos'!$A$5:$X$204,4,FALSE()),"")</f>
        <v/>
      </c>
      <c r="E247" s="9"/>
      <c r="F247" s="9"/>
      <c r="G247" s="12"/>
      <c r="H247" s="12"/>
      <c r="I247" s="11" t="str">
        <f t="shared" si="39"/>
        <v/>
      </c>
      <c r="J247" s="9"/>
      <c r="K247" s="9"/>
      <c r="L247" s="9"/>
      <c r="M247" s="9"/>
      <c r="N247" s="13"/>
      <c r="O247" s="14" t="str">
        <f t="shared" si="40"/>
        <v/>
      </c>
      <c r="P247" s="14" t="str">
        <f t="shared" si="41"/>
        <v/>
      </c>
      <c r="Q247" s="14" t="str">
        <f t="shared" si="42"/>
        <v/>
      </c>
      <c r="R247" s="14" t="str">
        <f t="shared" si="43"/>
        <v/>
      </c>
      <c r="S247" s="14" t="str">
        <f t="shared" si="44"/>
        <v/>
      </c>
      <c r="T247" s="14" t="str">
        <f t="shared" si="45"/>
        <v/>
      </c>
      <c r="U247" s="14" t="str">
        <f t="shared" si="46"/>
        <v/>
      </c>
      <c r="V247" s="14" t="str">
        <f t="shared" si="47"/>
        <v/>
      </c>
      <c r="W247" s="14" t="str">
        <f t="shared" si="48"/>
        <v/>
      </c>
      <c r="X247" s="14" t="str">
        <f t="shared" si="49"/>
        <v/>
      </c>
      <c r="Y247" s="14" t="str">
        <f t="shared" si="50"/>
        <v/>
      </c>
      <c r="Z247" s="14" t="str">
        <f t="shared" si="51"/>
        <v/>
      </c>
    </row>
    <row r="248" spans="1:26" x14ac:dyDescent="0.3">
      <c r="A248" s="10" t="s">
        <v>625</v>
      </c>
      <c r="B248" s="9"/>
      <c r="C248" s="11" t="str">
        <f>IFERROR(VLOOKUP(B248,'Plan Cultivos'!$A$5:$X$204,2,FALSE()),"")</f>
        <v/>
      </c>
      <c r="D248" s="11" t="str">
        <f>IFERROR(VLOOKUP(B248,'Plan Cultivos'!$A$5:$X$204,4,FALSE()),"")</f>
        <v/>
      </c>
      <c r="E248" s="9"/>
      <c r="F248" s="9"/>
      <c r="G248" s="12"/>
      <c r="H248" s="12"/>
      <c r="I248" s="11" t="str">
        <f t="shared" si="39"/>
        <v/>
      </c>
      <c r="J248" s="9"/>
      <c r="K248" s="9"/>
      <c r="L248" s="9"/>
      <c r="M248" s="9"/>
      <c r="N248" s="13"/>
      <c r="O248" s="14" t="str">
        <f t="shared" si="40"/>
        <v/>
      </c>
      <c r="P248" s="14" t="str">
        <f t="shared" si="41"/>
        <v/>
      </c>
      <c r="Q248" s="14" t="str">
        <f t="shared" si="42"/>
        <v/>
      </c>
      <c r="R248" s="14" t="str">
        <f t="shared" si="43"/>
        <v/>
      </c>
      <c r="S248" s="14" t="str">
        <f t="shared" si="44"/>
        <v/>
      </c>
      <c r="T248" s="14" t="str">
        <f t="shared" si="45"/>
        <v/>
      </c>
      <c r="U248" s="14" t="str">
        <f t="shared" si="46"/>
        <v/>
      </c>
      <c r="V248" s="14" t="str">
        <f t="shared" si="47"/>
        <v/>
      </c>
      <c r="W248" s="14" t="str">
        <f t="shared" si="48"/>
        <v/>
      </c>
      <c r="X248" s="14" t="str">
        <f t="shared" si="49"/>
        <v/>
      </c>
      <c r="Y248" s="14" t="str">
        <f t="shared" si="50"/>
        <v/>
      </c>
      <c r="Z248" s="14" t="str">
        <f t="shared" si="51"/>
        <v/>
      </c>
    </row>
    <row r="249" spans="1:26" x14ac:dyDescent="0.3">
      <c r="A249" s="10" t="s">
        <v>626</v>
      </c>
      <c r="B249" s="9"/>
      <c r="C249" s="11" t="str">
        <f>IFERROR(VLOOKUP(B249,'Plan Cultivos'!$A$5:$X$204,2,FALSE()),"")</f>
        <v/>
      </c>
      <c r="D249" s="11" t="str">
        <f>IFERROR(VLOOKUP(B249,'Plan Cultivos'!$A$5:$X$204,4,FALSE()),"")</f>
        <v/>
      </c>
      <c r="E249" s="9"/>
      <c r="F249" s="9"/>
      <c r="G249" s="12"/>
      <c r="H249" s="12"/>
      <c r="I249" s="11" t="str">
        <f t="shared" si="39"/>
        <v/>
      </c>
      <c r="J249" s="9"/>
      <c r="K249" s="9"/>
      <c r="L249" s="9"/>
      <c r="M249" s="9"/>
      <c r="N249" s="13"/>
      <c r="O249" s="14" t="str">
        <f t="shared" si="40"/>
        <v/>
      </c>
      <c r="P249" s="14" t="str">
        <f t="shared" si="41"/>
        <v/>
      </c>
      <c r="Q249" s="14" t="str">
        <f t="shared" si="42"/>
        <v/>
      </c>
      <c r="R249" s="14" t="str">
        <f t="shared" si="43"/>
        <v/>
      </c>
      <c r="S249" s="14" t="str">
        <f t="shared" si="44"/>
        <v/>
      </c>
      <c r="T249" s="14" t="str">
        <f t="shared" si="45"/>
        <v/>
      </c>
      <c r="U249" s="14" t="str">
        <f t="shared" si="46"/>
        <v/>
      </c>
      <c r="V249" s="14" t="str">
        <f t="shared" si="47"/>
        <v/>
      </c>
      <c r="W249" s="14" t="str">
        <f t="shared" si="48"/>
        <v/>
      </c>
      <c r="X249" s="14" t="str">
        <f t="shared" si="49"/>
        <v/>
      </c>
      <c r="Y249" s="14" t="str">
        <f t="shared" si="50"/>
        <v/>
      </c>
      <c r="Z249" s="14" t="str">
        <f t="shared" si="51"/>
        <v/>
      </c>
    </row>
    <row r="250" spans="1:26" x14ac:dyDescent="0.3">
      <c r="A250" s="10" t="s">
        <v>627</v>
      </c>
      <c r="B250" s="9"/>
      <c r="C250" s="11" t="str">
        <f>IFERROR(VLOOKUP(B250,'Plan Cultivos'!$A$5:$X$204,2,FALSE()),"")</f>
        <v/>
      </c>
      <c r="D250" s="11" t="str">
        <f>IFERROR(VLOOKUP(B250,'Plan Cultivos'!$A$5:$X$204,4,FALSE()),"")</f>
        <v/>
      </c>
      <c r="E250" s="9"/>
      <c r="F250" s="9"/>
      <c r="G250" s="12"/>
      <c r="H250" s="12"/>
      <c r="I250" s="11" t="str">
        <f t="shared" si="39"/>
        <v/>
      </c>
      <c r="J250" s="9"/>
      <c r="K250" s="9"/>
      <c r="L250" s="9"/>
      <c r="M250" s="9"/>
      <c r="N250" s="13"/>
      <c r="O250" s="14" t="str">
        <f t="shared" si="40"/>
        <v/>
      </c>
      <c r="P250" s="14" t="str">
        <f t="shared" si="41"/>
        <v/>
      </c>
      <c r="Q250" s="14" t="str">
        <f t="shared" si="42"/>
        <v/>
      </c>
      <c r="R250" s="14" t="str">
        <f t="shared" si="43"/>
        <v/>
      </c>
      <c r="S250" s="14" t="str">
        <f t="shared" si="44"/>
        <v/>
      </c>
      <c r="T250" s="14" t="str">
        <f t="shared" si="45"/>
        <v/>
      </c>
      <c r="U250" s="14" t="str">
        <f t="shared" si="46"/>
        <v/>
      </c>
      <c r="V250" s="14" t="str">
        <f t="shared" si="47"/>
        <v/>
      </c>
      <c r="W250" s="14" t="str">
        <f t="shared" si="48"/>
        <v/>
      </c>
      <c r="X250" s="14" t="str">
        <f t="shared" si="49"/>
        <v/>
      </c>
      <c r="Y250" s="14" t="str">
        <f t="shared" si="50"/>
        <v/>
      </c>
      <c r="Z250" s="14" t="str">
        <f t="shared" si="51"/>
        <v/>
      </c>
    </row>
    <row r="251" spans="1:26" x14ac:dyDescent="0.3">
      <c r="A251" s="10" t="s">
        <v>628</v>
      </c>
      <c r="B251" s="9"/>
      <c r="C251" s="11" t="str">
        <f>IFERROR(VLOOKUP(B251,'Plan Cultivos'!$A$5:$X$204,2,FALSE()),"")</f>
        <v/>
      </c>
      <c r="D251" s="11" t="str">
        <f>IFERROR(VLOOKUP(B251,'Plan Cultivos'!$A$5:$X$204,4,FALSE()),"")</f>
        <v/>
      </c>
      <c r="E251" s="9"/>
      <c r="F251" s="9"/>
      <c r="G251" s="12"/>
      <c r="H251" s="12"/>
      <c r="I251" s="11" t="str">
        <f t="shared" si="39"/>
        <v/>
      </c>
      <c r="J251" s="9"/>
      <c r="K251" s="9"/>
      <c r="L251" s="9"/>
      <c r="M251" s="9"/>
      <c r="N251" s="13"/>
      <c r="O251" s="14" t="str">
        <f t="shared" si="40"/>
        <v/>
      </c>
      <c r="P251" s="14" t="str">
        <f t="shared" si="41"/>
        <v/>
      </c>
      <c r="Q251" s="14" t="str">
        <f t="shared" si="42"/>
        <v/>
      </c>
      <c r="R251" s="14" t="str">
        <f t="shared" si="43"/>
        <v/>
      </c>
      <c r="S251" s="14" t="str">
        <f t="shared" si="44"/>
        <v/>
      </c>
      <c r="T251" s="14" t="str">
        <f t="shared" si="45"/>
        <v/>
      </c>
      <c r="U251" s="14" t="str">
        <f t="shared" si="46"/>
        <v/>
      </c>
      <c r="V251" s="14" t="str">
        <f t="shared" si="47"/>
        <v/>
      </c>
      <c r="W251" s="14" t="str">
        <f t="shared" si="48"/>
        <v/>
      </c>
      <c r="X251" s="14" t="str">
        <f t="shared" si="49"/>
        <v/>
      </c>
      <c r="Y251" s="14" t="str">
        <f t="shared" si="50"/>
        <v/>
      </c>
      <c r="Z251" s="14" t="str">
        <f t="shared" si="51"/>
        <v/>
      </c>
    </row>
    <row r="252" spans="1:26" x14ac:dyDescent="0.3">
      <c r="A252" s="10" t="s">
        <v>629</v>
      </c>
      <c r="B252" s="9"/>
      <c r="C252" s="11" t="str">
        <f>IFERROR(VLOOKUP(B252,'Plan Cultivos'!$A$5:$X$204,2,FALSE()),"")</f>
        <v/>
      </c>
      <c r="D252" s="11" t="str">
        <f>IFERROR(VLOOKUP(B252,'Plan Cultivos'!$A$5:$X$204,4,FALSE()),"")</f>
        <v/>
      </c>
      <c r="E252" s="9"/>
      <c r="F252" s="9"/>
      <c r="G252" s="12"/>
      <c r="H252" s="12"/>
      <c r="I252" s="11" t="str">
        <f t="shared" si="39"/>
        <v/>
      </c>
      <c r="J252" s="9"/>
      <c r="K252" s="9"/>
      <c r="L252" s="9"/>
      <c r="M252" s="9"/>
      <c r="N252" s="13"/>
      <c r="O252" s="14" t="str">
        <f t="shared" si="40"/>
        <v/>
      </c>
      <c r="P252" s="14" t="str">
        <f t="shared" si="41"/>
        <v/>
      </c>
      <c r="Q252" s="14" t="str">
        <f t="shared" si="42"/>
        <v/>
      </c>
      <c r="R252" s="14" t="str">
        <f t="shared" si="43"/>
        <v/>
      </c>
      <c r="S252" s="14" t="str">
        <f t="shared" si="44"/>
        <v/>
      </c>
      <c r="T252" s="14" t="str">
        <f t="shared" si="45"/>
        <v/>
      </c>
      <c r="U252" s="14" t="str">
        <f t="shared" si="46"/>
        <v/>
      </c>
      <c r="V252" s="14" t="str">
        <f t="shared" si="47"/>
        <v/>
      </c>
      <c r="W252" s="14" t="str">
        <f t="shared" si="48"/>
        <v/>
      </c>
      <c r="X252" s="14" t="str">
        <f t="shared" si="49"/>
        <v/>
      </c>
      <c r="Y252" s="14" t="str">
        <f t="shared" si="50"/>
        <v/>
      </c>
      <c r="Z252" s="14" t="str">
        <f t="shared" si="51"/>
        <v/>
      </c>
    </row>
    <row r="253" spans="1:26" x14ac:dyDescent="0.3">
      <c r="A253" s="10" t="s">
        <v>630</v>
      </c>
      <c r="B253" s="9"/>
      <c r="C253" s="11" t="str">
        <f>IFERROR(VLOOKUP(B253,'Plan Cultivos'!$A$5:$X$204,2,FALSE()),"")</f>
        <v/>
      </c>
      <c r="D253" s="11" t="str">
        <f>IFERROR(VLOOKUP(B253,'Plan Cultivos'!$A$5:$X$204,4,FALSE()),"")</f>
        <v/>
      </c>
      <c r="E253" s="9"/>
      <c r="F253" s="9"/>
      <c r="G253" s="12"/>
      <c r="H253" s="12"/>
      <c r="I253" s="11" t="str">
        <f t="shared" si="39"/>
        <v/>
      </c>
      <c r="J253" s="9"/>
      <c r="K253" s="9"/>
      <c r="L253" s="9"/>
      <c r="M253" s="9"/>
      <c r="N253" s="13"/>
      <c r="O253" s="14" t="str">
        <f t="shared" si="40"/>
        <v/>
      </c>
      <c r="P253" s="14" t="str">
        <f t="shared" si="41"/>
        <v/>
      </c>
      <c r="Q253" s="14" t="str">
        <f t="shared" si="42"/>
        <v/>
      </c>
      <c r="R253" s="14" t="str">
        <f t="shared" si="43"/>
        <v/>
      </c>
      <c r="S253" s="14" t="str">
        <f t="shared" si="44"/>
        <v/>
      </c>
      <c r="T253" s="14" t="str">
        <f t="shared" si="45"/>
        <v/>
      </c>
      <c r="U253" s="14" t="str">
        <f t="shared" si="46"/>
        <v/>
      </c>
      <c r="V253" s="14" t="str">
        <f t="shared" si="47"/>
        <v/>
      </c>
      <c r="W253" s="14" t="str">
        <f t="shared" si="48"/>
        <v/>
      </c>
      <c r="X253" s="14" t="str">
        <f t="shared" si="49"/>
        <v/>
      </c>
      <c r="Y253" s="14" t="str">
        <f t="shared" si="50"/>
        <v/>
      </c>
      <c r="Z253" s="14" t="str">
        <f t="shared" si="51"/>
        <v/>
      </c>
    </row>
    <row r="254" spans="1:26" x14ac:dyDescent="0.3">
      <c r="A254" s="10" t="s">
        <v>631</v>
      </c>
      <c r="B254" s="9"/>
      <c r="C254" s="11" t="str">
        <f>IFERROR(VLOOKUP(B254,'Plan Cultivos'!$A$5:$X$204,2,FALSE()),"")</f>
        <v/>
      </c>
      <c r="D254" s="11" t="str">
        <f>IFERROR(VLOOKUP(B254,'Plan Cultivos'!$A$5:$X$204,4,FALSE()),"")</f>
        <v/>
      </c>
      <c r="E254" s="9"/>
      <c r="F254" s="9"/>
      <c r="G254" s="12"/>
      <c r="H254" s="12"/>
      <c r="I254" s="11" t="str">
        <f t="shared" si="39"/>
        <v/>
      </c>
      <c r="J254" s="9"/>
      <c r="K254" s="9"/>
      <c r="L254" s="9"/>
      <c r="M254" s="9"/>
      <c r="N254" s="13"/>
      <c r="O254" s="14" t="str">
        <f t="shared" si="40"/>
        <v/>
      </c>
      <c r="P254" s="14" t="str">
        <f t="shared" si="41"/>
        <v/>
      </c>
      <c r="Q254" s="14" t="str">
        <f t="shared" si="42"/>
        <v/>
      </c>
      <c r="R254" s="14" t="str">
        <f t="shared" si="43"/>
        <v/>
      </c>
      <c r="S254" s="14" t="str">
        <f t="shared" si="44"/>
        <v/>
      </c>
      <c r="T254" s="14" t="str">
        <f t="shared" si="45"/>
        <v/>
      </c>
      <c r="U254" s="14" t="str">
        <f t="shared" si="46"/>
        <v/>
      </c>
      <c r="V254" s="14" t="str">
        <f t="shared" si="47"/>
        <v/>
      </c>
      <c r="W254" s="14" t="str">
        <f t="shared" si="48"/>
        <v/>
      </c>
      <c r="X254" s="14" t="str">
        <f t="shared" si="49"/>
        <v/>
      </c>
      <c r="Y254" s="14" t="str">
        <f t="shared" si="50"/>
        <v/>
      </c>
      <c r="Z254" s="14" t="str">
        <f t="shared" si="51"/>
        <v/>
      </c>
    </row>
    <row r="255" spans="1:26" x14ac:dyDescent="0.3">
      <c r="A255" s="10" t="s">
        <v>632</v>
      </c>
      <c r="B255" s="9"/>
      <c r="C255" s="11" t="str">
        <f>IFERROR(VLOOKUP(B255,'Plan Cultivos'!$A$5:$X$204,2,FALSE()),"")</f>
        <v/>
      </c>
      <c r="D255" s="11" t="str">
        <f>IFERROR(VLOOKUP(B255,'Plan Cultivos'!$A$5:$X$204,4,FALSE()),"")</f>
        <v/>
      </c>
      <c r="E255" s="9"/>
      <c r="F255" s="9"/>
      <c r="G255" s="12"/>
      <c r="H255" s="12"/>
      <c r="I255" s="11" t="str">
        <f t="shared" si="39"/>
        <v/>
      </c>
      <c r="J255" s="9"/>
      <c r="K255" s="9"/>
      <c r="L255" s="9"/>
      <c r="M255" s="9"/>
      <c r="N255" s="13"/>
      <c r="O255" s="14" t="str">
        <f t="shared" si="40"/>
        <v/>
      </c>
      <c r="P255" s="14" t="str">
        <f t="shared" si="41"/>
        <v/>
      </c>
      <c r="Q255" s="14" t="str">
        <f t="shared" si="42"/>
        <v/>
      </c>
      <c r="R255" s="14" t="str">
        <f t="shared" si="43"/>
        <v/>
      </c>
      <c r="S255" s="14" t="str">
        <f t="shared" si="44"/>
        <v/>
      </c>
      <c r="T255" s="14" t="str">
        <f t="shared" si="45"/>
        <v/>
      </c>
      <c r="U255" s="14" t="str">
        <f t="shared" si="46"/>
        <v/>
      </c>
      <c r="V255" s="14" t="str">
        <f t="shared" si="47"/>
        <v/>
      </c>
      <c r="W255" s="14" t="str">
        <f t="shared" si="48"/>
        <v/>
      </c>
      <c r="X255" s="14" t="str">
        <f t="shared" si="49"/>
        <v/>
      </c>
      <c r="Y255" s="14" t="str">
        <f t="shared" si="50"/>
        <v/>
      </c>
      <c r="Z255" s="14" t="str">
        <f t="shared" si="51"/>
        <v/>
      </c>
    </row>
    <row r="256" spans="1:26" x14ac:dyDescent="0.3">
      <c r="A256" s="10" t="s">
        <v>633</v>
      </c>
      <c r="B256" s="9"/>
      <c r="C256" s="11" t="str">
        <f>IFERROR(VLOOKUP(B256,'Plan Cultivos'!$A$5:$X$204,2,FALSE()),"")</f>
        <v/>
      </c>
      <c r="D256" s="11" t="str">
        <f>IFERROR(VLOOKUP(B256,'Plan Cultivos'!$A$5:$X$204,4,FALSE()),"")</f>
        <v/>
      </c>
      <c r="E256" s="9"/>
      <c r="F256" s="9"/>
      <c r="G256" s="12"/>
      <c r="H256" s="12"/>
      <c r="I256" s="11" t="str">
        <f t="shared" si="39"/>
        <v/>
      </c>
      <c r="J256" s="9"/>
      <c r="K256" s="9"/>
      <c r="L256" s="9"/>
      <c r="M256" s="9"/>
      <c r="N256" s="13"/>
      <c r="O256" s="14" t="str">
        <f t="shared" si="40"/>
        <v/>
      </c>
      <c r="P256" s="14" t="str">
        <f t="shared" si="41"/>
        <v/>
      </c>
      <c r="Q256" s="14" t="str">
        <f t="shared" si="42"/>
        <v/>
      </c>
      <c r="R256" s="14" t="str">
        <f t="shared" si="43"/>
        <v/>
      </c>
      <c r="S256" s="14" t="str">
        <f t="shared" si="44"/>
        <v/>
      </c>
      <c r="T256" s="14" t="str">
        <f t="shared" si="45"/>
        <v/>
      </c>
      <c r="U256" s="14" t="str">
        <f t="shared" si="46"/>
        <v/>
      </c>
      <c r="V256" s="14" t="str">
        <f t="shared" si="47"/>
        <v/>
      </c>
      <c r="W256" s="14" t="str">
        <f t="shared" si="48"/>
        <v/>
      </c>
      <c r="X256" s="14" t="str">
        <f t="shared" si="49"/>
        <v/>
      </c>
      <c r="Y256" s="14" t="str">
        <f t="shared" si="50"/>
        <v/>
      </c>
      <c r="Z256" s="14" t="str">
        <f t="shared" si="51"/>
        <v/>
      </c>
    </row>
    <row r="257" spans="1:26" x14ac:dyDescent="0.3">
      <c r="A257" s="10" t="s">
        <v>634</v>
      </c>
      <c r="B257" s="9"/>
      <c r="C257" s="11" t="str">
        <f>IFERROR(VLOOKUP(B257,'Plan Cultivos'!$A$5:$X$204,2,FALSE()),"")</f>
        <v/>
      </c>
      <c r="D257" s="11" t="str">
        <f>IFERROR(VLOOKUP(B257,'Plan Cultivos'!$A$5:$X$204,4,FALSE()),"")</f>
        <v/>
      </c>
      <c r="E257" s="9"/>
      <c r="F257" s="9"/>
      <c r="G257" s="12"/>
      <c r="H257" s="12"/>
      <c r="I257" s="11" t="str">
        <f t="shared" si="39"/>
        <v/>
      </c>
      <c r="J257" s="9"/>
      <c r="K257" s="9"/>
      <c r="L257" s="9"/>
      <c r="M257" s="9"/>
      <c r="N257" s="13"/>
      <c r="O257" s="14" t="str">
        <f t="shared" si="40"/>
        <v/>
      </c>
      <c r="P257" s="14" t="str">
        <f t="shared" si="41"/>
        <v/>
      </c>
      <c r="Q257" s="14" t="str">
        <f t="shared" si="42"/>
        <v/>
      </c>
      <c r="R257" s="14" t="str">
        <f t="shared" si="43"/>
        <v/>
      </c>
      <c r="S257" s="14" t="str">
        <f t="shared" si="44"/>
        <v/>
      </c>
      <c r="T257" s="14" t="str">
        <f t="shared" si="45"/>
        <v/>
      </c>
      <c r="U257" s="14" t="str">
        <f t="shared" si="46"/>
        <v/>
      </c>
      <c r="V257" s="14" t="str">
        <f t="shared" si="47"/>
        <v/>
      </c>
      <c r="W257" s="14" t="str">
        <f t="shared" si="48"/>
        <v/>
      </c>
      <c r="X257" s="14" t="str">
        <f t="shared" si="49"/>
        <v/>
      </c>
      <c r="Y257" s="14" t="str">
        <f t="shared" si="50"/>
        <v/>
      </c>
      <c r="Z257" s="14" t="str">
        <f t="shared" si="51"/>
        <v/>
      </c>
    </row>
    <row r="258" spans="1:26" x14ac:dyDescent="0.3">
      <c r="A258" s="10" t="s">
        <v>635</v>
      </c>
      <c r="B258" s="9"/>
      <c r="C258" s="11" t="str">
        <f>IFERROR(VLOOKUP(B258,'Plan Cultivos'!$A$5:$X$204,2,FALSE()),"")</f>
        <v/>
      </c>
      <c r="D258" s="11" t="str">
        <f>IFERROR(VLOOKUP(B258,'Plan Cultivos'!$A$5:$X$204,4,FALSE()),"")</f>
        <v/>
      </c>
      <c r="E258" s="9"/>
      <c r="F258" s="9"/>
      <c r="G258" s="12"/>
      <c r="H258" s="12"/>
      <c r="I258" s="11" t="str">
        <f t="shared" si="39"/>
        <v/>
      </c>
      <c r="J258" s="9"/>
      <c r="K258" s="9"/>
      <c r="L258" s="9"/>
      <c r="M258" s="9"/>
      <c r="N258" s="13"/>
      <c r="O258" s="14" t="str">
        <f t="shared" si="40"/>
        <v/>
      </c>
      <c r="P258" s="14" t="str">
        <f t="shared" si="41"/>
        <v/>
      </c>
      <c r="Q258" s="14" t="str">
        <f t="shared" si="42"/>
        <v/>
      </c>
      <c r="R258" s="14" t="str">
        <f t="shared" si="43"/>
        <v/>
      </c>
      <c r="S258" s="14" t="str">
        <f t="shared" si="44"/>
        <v/>
      </c>
      <c r="T258" s="14" t="str">
        <f t="shared" si="45"/>
        <v/>
      </c>
      <c r="U258" s="14" t="str">
        <f t="shared" si="46"/>
        <v/>
      </c>
      <c r="V258" s="14" t="str">
        <f t="shared" si="47"/>
        <v/>
      </c>
      <c r="W258" s="14" t="str">
        <f t="shared" si="48"/>
        <v/>
      </c>
      <c r="X258" s="14" t="str">
        <f t="shared" si="49"/>
        <v/>
      </c>
      <c r="Y258" s="14" t="str">
        <f t="shared" si="50"/>
        <v/>
      </c>
      <c r="Z258" s="14" t="str">
        <f t="shared" si="51"/>
        <v/>
      </c>
    </row>
    <row r="259" spans="1:26" x14ac:dyDescent="0.3">
      <c r="A259" s="10" t="s">
        <v>636</v>
      </c>
      <c r="B259" s="9"/>
      <c r="C259" s="11" t="str">
        <f>IFERROR(VLOOKUP(B259,'Plan Cultivos'!$A$5:$X$204,2,FALSE()),"")</f>
        <v/>
      </c>
      <c r="D259" s="11" t="str">
        <f>IFERROR(VLOOKUP(B259,'Plan Cultivos'!$A$5:$X$204,4,FALSE()),"")</f>
        <v/>
      </c>
      <c r="E259" s="9"/>
      <c r="F259" s="9"/>
      <c r="G259" s="12"/>
      <c r="H259" s="12"/>
      <c r="I259" s="11" t="str">
        <f t="shared" si="39"/>
        <v/>
      </c>
      <c r="J259" s="9"/>
      <c r="K259" s="9"/>
      <c r="L259" s="9"/>
      <c r="M259" s="9"/>
      <c r="N259" s="13"/>
      <c r="O259" s="14" t="str">
        <f t="shared" si="40"/>
        <v/>
      </c>
      <c r="P259" s="14" t="str">
        <f t="shared" si="41"/>
        <v/>
      </c>
      <c r="Q259" s="14" t="str">
        <f t="shared" si="42"/>
        <v/>
      </c>
      <c r="R259" s="14" t="str">
        <f t="shared" si="43"/>
        <v/>
      </c>
      <c r="S259" s="14" t="str">
        <f t="shared" si="44"/>
        <v/>
      </c>
      <c r="T259" s="14" t="str">
        <f t="shared" si="45"/>
        <v/>
      </c>
      <c r="U259" s="14" t="str">
        <f t="shared" si="46"/>
        <v/>
      </c>
      <c r="V259" s="14" t="str">
        <f t="shared" si="47"/>
        <v/>
      </c>
      <c r="W259" s="14" t="str">
        <f t="shared" si="48"/>
        <v/>
      </c>
      <c r="X259" s="14" t="str">
        <f t="shared" si="49"/>
        <v/>
      </c>
      <c r="Y259" s="14" t="str">
        <f t="shared" si="50"/>
        <v/>
      </c>
      <c r="Z259" s="14" t="str">
        <f t="shared" si="51"/>
        <v/>
      </c>
    </row>
    <row r="260" spans="1:26" x14ac:dyDescent="0.3">
      <c r="A260" s="10" t="s">
        <v>637</v>
      </c>
      <c r="B260" s="9"/>
      <c r="C260" s="11" t="str">
        <f>IFERROR(VLOOKUP(B260,'Plan Cultivos'!$A$5:$X$204,2,FALSE()),"")</f>
        <v/>
      </c>
      <c r="D260" s="11" t="str">
        <f>IFERROR(VLOOKUP(B260,'Plan Cultivos'!$A$5:$X$204,4,FALSE()),"")</f>
        <v/>
      </c>
      <c r="E260" s="9"/>
      <c r="F260" s="9"/>
      <c r="G260" s="12"/>
      <c r="H260" s="12"/>
      <c r="I260" s="11" t="str">
        <f t="shared" si="39"/>
        <v/>
      </c>
      <c r="J260" s="9"/>
      <c r="K260" s="9"/>
      <c r="L260" s="9"/>
      <c r="M260" s="9"/>
      <c r="N260" s="13"/>
      <c r="O260" s="14" t="str">
        <f t="shared" si="40"/>
        <v/>
      </c>
      <c r="P260" s="14" t="str">
        <f t="shared" si="41"/>
        <v/>
      </c>
      <c r="Q260" s="14" t="str">
        <f t="shared" si="42"/>
        <v/>
      </c>
      <c r="R260" s="14" t="str">
        <f t="shared" si="43"/>
        <v/>
      </c>
      <c r="S260" s="14" t="str">
        <f t="shared" si="44"/>
        <v/>
      </c>
      <c r="T260" s="14" t="str">
        <f t="shared" si="45"/>
        <v/>
      </c>
      <c r="U260" s="14" t="str">
        <f t="shared" si="46"/>
        <v/>
      </c>
      <c r="V260" s="14" t="str">
        <f t="shared" si="47"/>
        <v/>
      </c>
      <c r="W260" s="14" t="str">
        <f t="shared" si="48"/>
        <v/>
      </c>
      <c r="X260" s="14" t="str">
        <f t="shared" si="49"/>
        <v/>
      </c>
      <c r="Y260" s="14" t="str">
        <f t="shared" si="50"/>
        <v/>
      </c>
      <c r="Z260" s="14" t="str">
        <f t="shared" si="51"/>
        <v/>
      </c>
    </row>
    <row r="261" spans="1:26" x14ac:dyDescent="0.3">
      <c r="A261" s="10" t="s">
        <v>638</v>
      </c>
      <c r="B261" s="9"/>
      <c r="C261" s="11" t="str">
        <f>IFERROR(VLOOKUP(B261,'Plan Cultivos'!$A$5:$X$204,2,FALSE()),"")</f>
        <v/>
      </c>
      <c r="D261" s="11" t="str">
        <f>IFERROR(VLOOKUP(B261,'Plan Cultivos'!$A$5:$X$204,4,FALSE()),"")</f>
        <v/>
      </c>
      <c r="E261" s="9"/>
      <c r="F261" s="9"/>
      <c r="G261" s="12"/>
      <c r="H261" s="12"/>
      <c r="I261" s="11" t="str">
        <f t="shared" ref="I261:I304" si="52">IF(OR(G261="",H261=""),"",H261-G261+1)</f>
        <v/>
      </c>
      <c r="J261" s="9"/>
      <c r="K261" s="9"/>
      <c r="L261" s="9"/>
      <c r="M261" s="9"/>
      <c r="N261" s="13"/>
      <c r="O261" s="14" t="str">
        <f t="shared" ref="O261:O304" si="53">IF(AND($G261&lt;DATE(2026,2,1),$H261&gt;=DATE(2026,1,1)),1,"")</f>
        <v/>
      </c>
      <c r="P261" s="14" t="str">
        <f t="shared" ref="P261:P304" si="54">IF(AND($G261&lt;DATE(2026,3,1),$H261&gt;=DATE(2026,2,1)),1,"")</f>
        <v/>
      </c>
      <c r="Q261" s="14" t="str">
        <f t="shared" ref="Q261:Q304" si="55">IF(AND($G261&lt;DATE(2026,4,1),$H261&gt;=DATE(2026,3,1)),1,"")</f>
        <v/>
      </c>
      <c r="R261" s="14" t="str">
        <f t="shared" ref="R261:R304" si="56">IF(AND($G261&lt;DATE(2026,5,1),$H261&gt;=DATE(2026,4,1)),1,"")</f>
        <v/>
      </c>
      <c r="S261" s="14" t="str">
        <f t="shared" ref="S261:S304" si="57">IF(AND($G261&lt;DATE(2026,6,1),$H261&gt;=DATE(2026,5,1)),1,"")</f>
        <v/>
      </c>
      <c r="T261" s="14" t="str">
        <f t="shared" ref="T261:T304" si="58">IF(AND($G261&lt;DATE(2026,7,1),$H261&gt;=DATE(2026,6,1)),1,"")</f>
        <v/>
      </c>
      <c r="U261" s="14" t="str">
        <f t="shared" ref="U261:U304" si="59">IF(AND($G261&lt;DATE(2026,8,1),$H261&gt;=DATE(2026,7,1)),1,"")</f>
        <v/>
      </c>
      <c r="V261" s="14" t="str">
        <f t="shared" ref="V261:V304" si="60">IF(AND($G261&lt;DATE(2026,9,1),$H261&gt;=DATE(2026,8,1)),1,"")</f>
        <v/>
      </c>
      <c r="W261" s="14" t="str">
        <f t="shared" ref="W261:W304" si="61">IF(AND($G261&lt;DATE(2026,10,1),$H261&gt;=DATE(2026,9,1)),1,"")</f>
        <v/>
      </c>
      <c r="X261" s="14" t="str">
        <f t="shared" ref="X261:X304" si="62">IF(AND($G261&lt;DATE(2026,11,1),$H261&gt;=DATE(2026,10,1)),1,"")</f>
        <v/>
      </c>
      <c r="Y261" s="14" t="str">
        <f t="shared" ref="Y261:Y304" si="63">IF(AND($G261&lt;DATE(2026,12,1),$H261&gt;=DATE(2026,11,1)),1,"")</f>
        <v/>
      </c>
      <c r="Z261" s="14" t="str">
        <f t="shared" ref="Z261:Z304" si="64">IF(AND($G261&lt;DATE(2027,1,1),$H261&gt;=DATE(2026,12,1)),1,"")</f>
        <v/>
      </c>
    </row>
    <row r="262" spans="1:26" x14ac:dyDescent="0.3">
      <c r="A262" s="10" t="s">
        <v>639</v>
      </c>
      <c r="B262" s="9"/>
      <c r="C262" s="11" t="str">
        <f>IFERROR(VLOOKUP(B262,'Plan Cultivos'!$A$5:$X$204,2,FALSE()),"")</f>
        <v/>
      </c>
      <c r="D262" s="11" t="str">
        <f>IFERROR(VLOOKUP(B262,'Plan Cultivos'!$A$5:$X$204,4,FALSE()),"")</f>
        <v/>
      </c>
      <c r="E262" s="9"/>
      <c r="F262" s="9"/>
      <c r="G262" s="12"/>
      <c r="H262" s="12"/>
      <c r="I262" s="11" t="str">
        <f t="shared" si="52"/>
        <v/>
      </c>
      <c r="J262" s="9"/>
      <c r="K262" s="9"/>
      <c r="L262" s="9"/>
      <c r="M262" s="9"/>
      <c r="N262" s="13"/>
      <c r="O262" s="14" t="str">
        <f t="shared" si="53"/>
        <v/>
      </c>
      <c r="P262" s="14" t="str">
        <f t="shared" si="54"/>
        <v/>
      </c>
      <c r="Q262" s="14" t="str">
        <f t="shared" si="55"/>
        <v/>
      </c>
      <c r="R262" s="14" t="str">
        <f t="shared" si="56"/>
        <v/>
      </c>
      <c r="S262" s="14" t="str">
        <f t="shared" si="57"/>
        <v/>
      </c>
      <c r="T262" s="14" t="str">
        <f t="shared" si="58"/>
        <v/>
      </c>
      <c r="U262" s="14" t="str">
        <f t="shared" si="59"/>
        <v/>
      </c>
      <c r="V262" s="14" t="str">
        <f t="shared" si="60"/>
        <v/>
      </c>
      <c r="W262" s="14" t="str">
        <f t="shared" si="61"/>
        <v/>
      </c>
      <c r="X262" s="14" t="str">
        <f t="shared" si="62"/>
        <v/>
      </c>
      <c r="Y262" s="14" t="str">
        <f t="shared" si="63"/>
        <v/>
      </c>
      <c r="Z262" s="14" t="str">
        <f t="shared" si="64"/>
        <v/>
      </c>
    </row>
    <row r="263" spans="1:26" x14ac:dyDescent="0.3">
      <c r="A263" s="10" t="s">
        <v>640</v>
      </c>
      <c r="B263" s="9"/>
      <c r="C263" s="11" t="str">
        <f>IFERROR(VLOOKUP(B263,'Plan Cultivos'!$A$5:$X$204,2,FALSE()),"")</f>
        <v/>
      </c>
      <c r="D263" s="11" t="str">
        <f>IFERROR(VLOOKUP(B263,'Plan Cultivos'!$A$5:$X$204,4,FALSE()),"")</f>
        <v/>
      </c>
      <c r="E263" s="9"/>
      <c r="F263" s="9"/>
      <c r="G263" s="12"/>
      <c r="H263" s="12"/>
      <c r="I263" s="11" t="str">
        <f t="shared" si="52"/>
        <v/>
      </c>
      <c r="J263" s="9"/>
      <c r="K263" s="9"/>
      <c r="L263" s="9"/>
      <c r="M263" s="9"/>
      <c r="N263" s="13"/>
      <c r="O263" s="14" t="str">
        <f t="shared" si="53"/>
        <v/>
      </c>
      <c r="P263" s="14" t="str">
        <f t="shared" si="54"/>
        <v/>
      </c>
      <c r="Q263" s="14" t="str">
        <f t="shared" si="55"/>
        <v/>
      </c>
      <c r="R263" s="14" t="str">
        <f t="shared" si="56"/>
        <v/>
      </c>
      <c r="S263" s="14" t="str">
        <f t="shared" si="57"/>
        <v/>
      </c>
      <c r="T263" s="14" t="str">
        <f t="shared" si="58"/>
        <v/>
      </c>
      <c r="U263" s="14" t="str">
        <f t="shared" si="59"/>
        <v/>
      </c>
      <c r="V263" s="14" t="str">
        <f t="shared" si="60"/>
        <v/>
      </c>
      <c r="W263" s="14" t="str">
        <f t="shared" si="61"/>
        <v/>
      </c>
      <c r="X263" s="14" t="str">
        <f t="shared" si="62"/>
        <v/>
      </c>
      <c r="Y263" s="14" t="str">
        <f t="shared" si="63"/>
        <v/>
      </c>
      <c r="Z263" s="14" t="str">
        <f t="shared" si="64"/>
        <v/>
      </c>
    </row>
    <row r="264" spans="1:26" x14ac:dyDescent="0.3">
      <c r="A264" s="10" t="s">
        <v>641</v>
      </c>
      <c r="B264" s="9"/>
      <c r="C264" s="11" t="str">
        <f>IFERROR(VLOOKUP(B264,'Plan Cultivos'!$A$5:$X$204,2,FALSE()),"")</f>
        <v/>
      </c>
      <c r="D264" s="11" t="str">
        <f>IFERROR(VLOOKUP(B264,'Plan Cultivos'!$A$5:$X$204,4,FALSE()),"")</f>
        <v/>
      </c>
      <c r="E264" s="9"/>
      <c r="F264" s="9"/>
      <c r="G264" s="12"/>
      <c r="H264" s="12"/>
      <c r="I264" s="11" t="str">
        <f t="shared" si="52"/>
        <v/>
      </c>
      <c r="J264" s="9"/>
      <c r="K264" s="9"/>
      <c r="L264" s="9"/>
      <c r="M264" s="9"/>
      <c r="N264" s="13"/>
      <c r="O264" s="14" t="str">
        <f t="shared" si="53"/>
        <v/>
      </c>
      <c r="P264" s="14" t="str">
        <f t="shared" si="54"/>
        <v/>
      </c>
      <c r="Q264" s="14" t="str">
        <f t="shared" si="55"/>
        <v/>
      </c>
      <c r="R264" s="14" t="str">
        <f t="shared" si="56"/>
        <v/>
      </c>
      <c r="S264" s="14" t="str">
        <f t="shared" si="57"/>
        <v/>
      </c>
      <c r="T264" s="14" t="str">
        <f t="shared" si="58"/>
        <v/>
      </c>
      <c r="U264" s="14" t="str">
        <f t="shared" si="59"/>
        <v/>
      </c>
      <c r="V264" s="14" t="str">
        <f t="shared" si="60"/>
        <v/>
      </c>
      <c r="W264" s="14" t="str">
        <f t="shared" si="61"/>
        <v/>
      </c>
      <c r="X264" s="14" t="str">
        <f t="shared" si="62"/>
        <v/>
      </c>
      <c r="Y264" s="14" t="str">
        <f t="shared" si="63"/>
        <v/>
      </c>
      <c r="Z264" s="14" t="str">
        <f t="shared" si="64"/>
        <v/>
      </c>
    </row>
    <row r="265" spans="1:26" x14ac:dyDescent="0.3">
      <c r="A265" s="10" t="s">
        <v>642</v>
      </c>
      <c r="B265" s="9"/>
      <c r="C265" s="11" t="str">
        <f>IFERROR(VLOOKUP(B265,'Plan Cultivos'!$A$5:$X$204,2,FALSE()),"")</f>
        <v/>
      </c>
      <c r="D265" s="11" t="str">
        <f>IFERROR(VLOOKUP(B265,'Plan Cultivos'!$A$5:$X$204,4,FALSE()),"")</f>
        <v/>
      </c>
      <c r="E265" s="9"/>
      <c r="F265" s="9"/>
      <c r="G265" s="12"/>
      <c r="H265" s="12"/>
      <c r="I265" s="11" t="str">
        <f t="shared" si="52"/>
        <v/>
      </c>
      <c r="J265" s="9"/>
      <c r="K265" s="9"/>
      <c r="L265" s="9"/>
      <c r="M265" s="9"/>
      <c r="N265" s="13"/>
      <c r="O265" s="14" t="str">
        <f t="shared" si="53"/>
        <v/>
      </c>
      <c r="P265" s="14" t="str">
        <f t="shared" si="54"/>
        <v/>
      </c>
      <c r="Q265" s="14" t="str">
        <f t="shared" si="55"/>
        <v/>
      </c>
      <c r="R265" s="14" t="str">
        <f t="shared" si="56"/>
        <v/>
      </c>
      <c r="S265" s="14" t="str">
        <f t="shared" si="57"/>
        <v/>
      </c>
      <c r="T265" s="14" t="str">
        <f t="shared" si="58"/>
        <v/>
      </c>
      <c r="U265" s="14" t="str">
        <f t="shared" si="59"/>
        <v/>
      </c>
      <c r="V265" s="14" t="str">
        <f t="shared" si="60"/>
        <v/>
      </c>
      <c r="W265" s="14" t="str">
        <f t="shared" si="61"/>
        <v/>
      </c>
      <c r="X265" s="14" t="str">
        <f t="shared" si="62"/>
        <v/>
      </c>
      <c r="Y265" s="14" t="str">
        <f t="shared" si="63"/>
        <v/>
      </c>
      <c r="Z265" s="14" t="str">
        <f t="shared" si="64"/>
        <v/>
      </c>
    </row>
    <row r="266" spans="1:26" x14ac:dyDescent="0.3">
      <c r="A266" s="10" t="s">
        <v>643</v>
      </c>
      <c r="B266" s="9"/>
      <c r="C266" s="11" t="str">
        <f>IFERROR(VLOOKUP(B266,'Plan Cultivos'!$A$5:$X$204,2,FALSE()),"")</f>
        <v/>
      </c>
      <c r="D266" s="11" t="str">
        <f>IFERROR(VLOOKUP(B266,'Plan Cultivos'!$A$5:$X$204,4,FALSE()),"")</f>
        <v/>
      </c>
      <c r="E266" s="9"/>
      <c r="F266" s="9"/>
      <c r="G266" s="12"/>
      <c r="H266" s="12"/>
      <c r="I266" s="11" t="str">
        <f t="shared" si="52"/>
        <v/>
      </c>
      <c r="J266" s="9"/>
      <c r="K266" s="9"/>
      <c r="L266" s="9"/>
      <c r="M266" s="9"/>
      <c r="N266" s="13"/>
      <c r="O266" s="14" t="str">
        <f t="shared" si="53"/>
        <v/>
      </c>
      <c r="P266" s="14" t="str">
        <f t="shared" si="54"/>
        <v/>
      </c>
      <c r="Q266" s="14" t="str">
        <f t="shared" si="55"/>
        <v/>
      </c>
      <c r="R266" s="14" t="str">
        <f t="shared" si="56"/>
        <v/>
      </c>
      <c r="S266" s="14" t="str">
        <f t="shared" si="57"/>
        <v/>
      </c>
      <c r="T266" s="14" t="str">
        <f t="shared" si="58"/>
        <v/>
      </c>
      <c r="U266" s="14" t="str">
        <f t="shared" si="59"/>
        <v/>
      </c>
      <c r="V266" s="14" t="str">
        <f t="shared" si="60"/>
        <v/>
      </c>
      <c r="W266" s="14" t="str">
        <f t="shared" si="61"/>
        <v/>
      </c>
      <c r="X266" s="14" t="str">
        <f t="shared" si="62"/>
        <v/>
      </c>
      <c r="Y266" s="14" t="str">
        <f t="shared" si="63"/>
        <v/>
      </c>
      <c r="Z266" s="14" t="str">
        <f t="shared" si="64"/>
        <v/>
      </c>
    </row>
    <row r="267" spans="1:26" x14ac:dyDescent="0.3">
      <c r="A267" s="10" t="s">
        <v>644</v>
      </c>
      <c r="B267" s="9"/>
      <c r="C267" s="11" t="str">
        <f>IFERROR(VLOOKUP(B267,'Plan Cultivos'!$A$5:$X$204,2,FALSE()),"")</f>
        <v/>
      </c>
      <c r="D267" s="11" t="str">
        <f>IFERROR(VLOOKUP(B267,'Plan Cultivos'!$A$5:$X$204,4,FALSE()),"")</f>
        <v/>
      </c>
      <c r="E267" s="9"/>
      <c r="F267" s="9"/>
      <c r="G267" s="12"/>
      <c r="H267" s="12"/>
      <c r="I267" s="11" t="str">
        <f t="shared" si="52"/>
        <v/>
      </c>
      <c r="J267" s="9"/>
      <c r="K267" s="9"/>
      <c r="L267" s="9"/>
      <c r="M267" s="9"/>
      <c r="N267" s="13"/>
      <c r="O267" s="14" t="str">
        <f t="shared" si="53"/>
        <v/>
      </c>
      <c r="P267" s="14" t="str">
        <f t="shared" si="54"/>
        <v/>
      </c>
      <c r="Q267" s="14" t="str">
        <f t="shared" si="55"/>
        <v/>
      </c>
      <c r="R267" s="14" t="str">
        <f t="shared" si="56"/>
        <v/>
      </c>
      <c r="S267" s="14" t="str">
        <f t="shared" si="57"/>
        <v/>
      </c>
      <c r="T267" s="14" t="str">
        <f t="shared" si="58"/>
        <v/>
      </c>
      <c r="U267" s="14" t="str">
        <f t="shared" si="59"/>
        <v/>
      </c>
      <c r="V267" s="14" t="str">
        <f t="shared" si="60"/>
        <v/>
      </c>
      <c r="W267" s="14" t="str">
        <f t="shared" si="61"/>
        <v/>
      </c>
      <c r="X267" s="14" t="str">
        <f t="shared" si="62"/>
        <v/>
      </c>
      <c r="Y267" s="14" t="str">
        <f t="shared" si="63"/>
        <v/>
      </c>
      <c r="Z267" s="14" t="str">
        <f t="shared" si="64"/>
        <v/>
      </c>
    </row>
    <row r="268" spans="1:26" x14ac:dyDescent="0.3">
      <c r="A268" s="10" t="s">
        <v>645</v>
      </c>
      <c r="B268" s="9"/>
      <c r="C268" s="11" t="str">
        <f>IFERROR(VLOOKUP(B268,'Plan Cultivos'!$A$5:$X$204,2,FALSE()),"")</f>
        <v/>
      </c>
      <c r="D268" s="11" t="str">
        <f>IFERROR(VLOOKUP(B268,'Plan Cultivos'!$A$5:$X$204,4,FALSE()),"")</f>
        <v/>
      </c>
      <c r="E268" s="9"/>
      <c r="F268" s="9"/>
      <c r="G268" s="12"/>
      <c r="H268" s="12"/>
      <c r="I268" s="11" t="str">
        <f t="shared" si="52"/>
        <v/>
      </c>
      <c r="J268" s="9"/>
      <c r="K268" s="9"/>
      <c r="L268" s="9"/>
      <c r="M268" s="9"/>
      <c r="N268" s="13"/>
      <c r="O268" s="14" t="str">
        <f t="shared" si="53"/>
        <v/>
      </c>
      <c r="P268" s="14" t="str">
        <f t="shared" si="54"/>
        <v/>
      </c>
      <c r="Q268" s="14" t="str">
        <f t="shared" si="55"/>
        <v/>
      </c>
      <c r="R268" s="14" t="str">
        <f t="shared" si="56"/>
        <v/>
      </c>
      <c r="S268" s="14" t="str">
        <f t="shared" si="57"/>
        <v/>
      </c>
      <c r="T268" s="14" t="str">
        <f t="shared" si="58"/>
        <v/>
      </c>
      <c r="U268" s="14" t="str">
        <f t="shared" si="59"/>
        <v/>
      </c>
      <c r="V268" s="14" t="str">
        <f t="shared" si="60"/>
        <v/>
      </c>
      <c r="W268" s="14" t="str">
        <f t="shared" si="61"/>
        <v/>
      </c>
      <c r="X268" s="14" t="str">
        <f t="shared" si="62"/>
        <v/>
      </c>
      <c r="Y268" s="14" t="str">
        <f t="shared" si="63"/>
        <v/>
      </c>
      <c r="Z268" s="14" t="str">
        <f t="shared" si="64"/>
        <v/>
      </c>
    </row>
    <row r="269" spans="1:26" x14ac:dyDescent="0.3">
      <c r="A269" s="10" t="s">
        <v>646</v>
      </c>
      <c r="B269" s="9"/>
      <c r="C269" s="11" t="str">
        <f>IFERROR(VLOOKUP(B269,'Plan Cultivos'!$A$5:$X$204,2,FALSE()),"")</f>
        <v/>
      </c>
      <c r="D269" s="11" t="str">
        <f>IFERROR(VLOOKUP(B269,'Plan Cultivos'!$A$5:$X$204,4,FALSE()),"")</f>
        <v/>
      </c>
      <c r="E269" s="9"/>
      <c r="F269" s="9"/>
      <c r="G269" s="12"/>
      <c r="H269" s="12"/>
      <c r="I269" s="11" t="str">
        <f t="shared" si="52"/>
        <v/>
      </c>
      <c r="J269" s="9"/>
      <c r="K269" s="9"/>
      <c r="L269" s="9"/>
      <c r="M269" s="9"/>
      <c r="N269" s="13"/>
      <c r="O269" s="14" t="str">
        <f t="shared" si="53"/>
        <v/>
      </c>
      <c r="P269" s="14" t="str">
        <f t="shared" si="54"/>
        <v/>
      </c>
      <c r="Q269" s="14" t="str">
        <f t="shared" si="55"/>
        <v/>
      </c>
      <c r="R269" s="14" t="str">
        <f t="shared" si="56"/>
        <v/>
      </c>
      <c r="S269" s="14" t="str">
        <f t="shared" si="57"/>
        <v/>
      </c>
      <c r="T269" s="14" t="str">
        <f t="shared" si="58"/>
        <v/>
      </c>
      <c r="U269" s="14" t="str">
        <f t="shared" si="59"/>
        <v/>
      </c>
      <c r="V269" s="14" t="str">
        <f t="shared" si="60"/>
        <v/>
      </c>
      <c r="W269" s="14" t="str">
        <f t="shared" si="61"/>
        <v/>
      </c>
      <c r="X269" s="14" t="str">
        <f t="shared" si="62"/>
        <v/>
      </c>
      <c r="Y269" s="14" t="str">
        <f t="shared" si="63"/>
        <v/>
      </c>
      <c r="Z269" s="14" t="str">
        <f t="shared" si="64"/>
        <v/>
      </c>
    </row>
    <row r="270" spans="1:26" x14ac:dyDescent="0.3">
      <c r="A270" s="10" t="s">
        <v>647</v>
      </c>
      <c r="B270" s="9"/>
      <c r="C270" s="11" t="str">
        <f>IFERROR(VLOOKUP(B270,'Plan Cultivos'!$A$5:$X$204,2,FALSE()),"")</f>
        <v/>
      </c>
      <c r="D270" s="11" t="str">
        <f>IFERROR(VLOOKUP(B270,'Plan Cultivos'!$A$5:$X$204,4,FALSE()),"")</f>
        <v/>
      </c>
      <c r="E270" s="9"/>
      <c r="F270" s="9"/>
      <c r="G270" s="12"/>
      <c r="H270" s="12"/>
      <c r="I270" s="11" t="str">
        <f t="shared" si="52"/>
        <v/>
      </c>
      <c r="J270" s="9"/>
      <c r="K270" s="9"/>
      <c r="L270" s="9"/>
      <c r="M270" s="9"/>
      <c r="N270" s="13"/>
      <c r="O270" s="14" t="str">
        <f t="shared" si="53"/>
        <v/>
      </c>
      <c r="P270" s="14" t="str">
        <f t="shared" si="54"/>
        <v/>
      </c>
      <c r="Q270" s="14" t="str">
        <f t="shared" si="55"/>
        <v/>
      </c>
      <c r="R270" s="14" t="str">
        <f t="shared" si="56"/>
        <v/>
      </c>
      <c r="S270" s="14" t="str">
        <f t="shared" si="57"/>
        <v/>
      </c>
      <c r="T270" s="14" t="str">
        <f t="shared" si="58"/>
        <v/>
      </c>
      <c r="U270" s="14" t="str">
        <f t="shared" si="59"/>
        <v/>
      </c>
      <c r="V270" s="14" t="str">
        <f t="shared" si="60"/>
        <v/>
      </c>
      <c r="W270" s="14" t="str">
        <f t="shared" si="61"/>
        <v/>
      </c>
      <c r="X270" s="14" t="str">
        <f t="shared" si="62"/>
        <v/>
      </c>
      <c r="Y270" s="14" t="str">
        <f t="shared" si="63"/>
        <v/>
      </c>
      <c r="Z270" s="14" t="str">
        <f t="shared" si="64"/>
        <v/>
      </c>
    </row>
    <row r="271" spans="1:26" x14ac:dyDescent="0.3">
      <c r="A271" s="10" t="s">
        <v>648</v>
      </c>
      <c r="B271" s="9"/>
      <c r="C271" s="11" t="str">
        <f>IFERROR(VLOOKUP(B271,'Plan Cultivos'!$A$5:$X$204,2,FALSE()),"")</f>
        <v/>
      </c>
      <c r="D271" s="11" t="str">
        <f>IFERROR(VLOOKUP(B271,'Plan Cultivos'!$A$5:$X$204,4,FALSE()),"")</f>
        <v/>
      </c>
      <c r="E271" s="9"/>
      <c r="F271" s="9"/>
      <c r="G271" s="12"/>
      <c r="H271" s="12"/>
      <c r="I271" s="11" t="str">
        <f t="shared" si="52"/>
        <v/>
      </c>
      <c r="J271" s="9"/>
      <c r="K271" s="9"/>
      <c r="L271" s="9"/>
      <c r="M271" s="9"/>
      <c r="N271" s="13"/>
      <c r="O271" s="14" t="str">
        <f t="shared" si="53"/>
        <v/>
      </c>
      <c r="P271" s="14" t="str">
        <f t="shared" si="54"/>
        <v/>
      </c>
      <c r="Q271" s="14" t="str">
        <f t="shared" si="55"/>
        <v/>
      </c>
      <c r="R271" s="14" t="str">
        <f t="shared" si="56"/>
        <v/>
      </c>
      <c r="S271" s="14" t="str">
        <f t="shared" si="57"/>
        <v/>
      </c>
      <c r="T271" s="14" t="str">
        <f t="shared" si="58"/>
        <v/>
      </c>
      <c r="U271" s="14" t="str">
        <f t="shared" si="59"/>
        <v/>
      </c>
      <c r="V271" s="14" t="str">
        <f t="shared" si="60"/>
        <v/>
      </c>
      <c r="W271" s="14" t="str">
        <f t="shared" si="61"/>
        <v/>
      </c>
      <c r="X271" s="14" t="str">
        <f t="shared" si="62"/>
        <v/>
      </c>
      <c r="Y271" s="14" t="str">
        <f t="shared" si="63"/>
        <v/>
      </c>
      <c r="Z271" s="14" t="str">
        <f t="shared" si="64"/>
        <v/>
      </c>
    </row>
    <row r="272" spans="1:26" x14ac:dyDescent="0.3">
      <c r="A272" s="10" t="s">
        <v>649</v>
      </c>
      <c r="B272" s="9"/>
      <c r="C272" s="11" t="str">
        <f>IFERROR(VLOOKUP(B272,'Plan Cultivos'!$A$5:$X$204,2,FALSE()),"")</f>
        <v/>
      </c>
      <c r="D272" s="11" t="str">
        <f>IFERROR(VLOOKUP(B272,'Plan Cultivos'!$A$5:$X$204,4,FALSE()),"")</f>
        <v/>
      </c>
      <c r="E272" s="9"/>
      <c r="F272" s="9"/>
      <c r="G272" s="12"/>
      <c r="H272" s="12"/>
      <c r="I272" s="11" t="str">
        <f t="shared" si="52"/>
        <v/>
      </c>
      <c r="J272" s="9"/>
      <c r="K272" s="9"/>
      <c r="L272" s="9"/>
      <c r="M272" s="9"/>
      <c r="N272" s="13"/>
      <c r="O272" s="14" t="str">
        <f t="shared" si="53"/>
        <v/>
      </c>
      <c r="P272" s="14" t="str">
        <f t="shared" si="54"/>
        <v/>
      </c>
      <c r="Q272" s="14" t="str">
        <f t="shared" si="55"/>
        <v/>
      </c>
      <c r="R272" s="14" t="str">
        <f t="shared" si="56"/>
        <v/>
      </c>
      <c r="S272" s="14" t="str">
        <f t="shared" si="57"/>
        <v/>
      </c>
      <c r="T272" s="14" t="str">
        <f t="shared" si="58"/>
        <v/>
      </c>
      <c r="U272" s="14" t="str">
        <f t="shared" si="59"/>
        <v/>
      </c>
      <c r="V272" s="14" t="str">
        <f t="shared" si="60"/>
        <v/>
      </c>
      <c r="W272" s="14" t="str">
        <f t="shared" si="61"/>
        <v/>
      </c>
      <c r="X272" s="14" t="str">
        <f t="shared" si="62"/>
        <v/>
      </c>
      <c r="Y272" s="14" t="str">
        <f t="shared" si="63"/>
        <v/>
      </c>
      <c r="Z272" s="14" t="str">
        <f t="shared" si="64"/>
        <v/>
      </c>
    </row>
    <row r="273" spans="1:26" x14ac:dyDescent="0.3">
      <c r="A273" s="10" t="s">
        <v>650</v>
      </c>
      <c r="B273" s="9"/>
      <c r="C273" s="11" t="str">
        <f>IFERROR(VLOOKUP(B273,'Plan Cultivos'!$A$5:$X$204,2,FALSE()),"")</f>
        <v/>
      </c>
      <c r="D273" s="11" t="str">
        <f>IFERROR(VLOOKUP(B273,'Plan Cultivos'!$A$5:$X$204,4,FALSE()),"")</f>
        <v/>
      </c>
      <c r="E273" s="9"/>
      <c r="F273" s="9"/>
      <c r="G273" s="12"/>
      <c r="H273" s="12"/>
      <c r="I273" s="11" t="str">
        <f t="shared" si="52"/>
        <v/>
      </c>
      <c r="J273" s="9"/>
      <c r="K273" s="9"/>
      <c r="L273" s="9"/>
      <c r="M273" s="9"/>
      <c r="N273" s="13"/>
      <c r="O273" s="14" t="str">
        <f t="shared" si="53"/>
        <v/>
      </c>
      <c r="P273" s="14" t="str">
        <f t="shared" si="54"/>
        <v/>
      </c>
      <c r="Q273" s="14" t="str">
        <f t="shared" si="55"/>
        <v/>
      </c>
      <c r="R273" s="14" t="str">
        <f t="shared" si="56"/>
        <v/>
      </c>
      <c r="S273" s="14" t="str">
        <f t="shared" si="57"/>
        <v/>
      </c>
      <c r="T273" s="14" t="str">
        <f t="shared" si="58"/>
        <v/>
      </c>
      <c r="U273" s="14" t="str">
        <f t="shared" si="59"/>
        <v/>
      </c>
      <c r="V273" s="14" t="str">
        <f t="shared" si="60"/>
        <v/>
      </c>
      <c r="W273" s="14" t="str">
        <f t="shared" si="61"/>
        <v/>
      </c>
      <c r="X273" s="14" t="str">
        <f t="shared" si="62"/>
        <v/>
      </c>
      <c r="Y273" s="14" t="str">
        <f t="shared" si="63"/>
        <v/>
      </c>
      <c r="Z273" s="14" t="str">
        <f t="shared" si="64"/>
        <v/>
      </c>
    </row>
    <row r="274" spans="1:26" x14ac:dyDescent="0.3">
      <c r="A274" s="10" t="s">
        <v>651</v>
      </c>
      <c r="B274" s="9"/>
      <c r="C274" s="11" t="str">
        <f>IFERROR(VLOOKUP(B274,'Plan Cultivos'!$A$5:$X$204,2,FALSE()),"")</f>
        <v/>
      </c>
      <c r="D274" s="11" t="str">
        <f>IFERROR(VLOOKUP(B274,'Plan Cultivos'!$A$5:$X$204,4,FALSE()),"")</f>
        <v/>
      </c>
      <c r="E274" s="9"/>
      <c r="F274" s="9"/>
      <c r="G274" s="12"/>
      <c r="H274" s="12"/>
      <c r="I274" s="11" t="str">
        <f t="shared" si="52"/>
        <v/>
      </c>
      <c r="J274" s="9"/>
      <c r="K274" s="9"/>
      <c r="L274" s="9"/>
      <c r="M274" s="9"/>
      <c r="N274" s="13"/>
      <c r="O274" s="14" t="str">
        <f t="shared" si="53"/>
        <v/>
      </c>
      <c r="P274" s="14" t="str">
        <f t="shared" si="54"/>
        <v/>
      </c>
      <c r="Q274" s="14" t="str">
        <f t="shared" si="55"/>
        <v/>
      </c>
      <c r="R274" s="14" t="str">
        <f t="shared" si="56"/>
        <v/>
      </c>
      <c r="S274" s="14" t="str">
        <f t="shared" si="57"/>
        <v/>
      </c>
      <c r="T274" s="14" t="str">
        <f t="shared" si="58"/>
        <v/>
      </c>
      <c r="U274" s="14" t="str">
        <f t="shared" si="59"/>
        <v/>
      </c>
      <c r="V274" s="14" t="str">
        <f t="shared" si="60"/>
        <v/>
      </c>
      <c r="W274" s="14" t="str">
        <f t="shared" si="61"/>
        <v/>
      </c>
      <c r="X274" s="14" t="str">
        <f t="shared" si="62"/>
        <v/>
      </c>
      <c r="Y274" s="14" t="str">
        <f t="shared" si="63"/>
        <v/>
      </c>
      <c r="Z274" s="14" t="str">
        <f t="shared" si="64"/>
        <v/>
      </c>
    </row>
    <row r="275" spans="1:26" x14ac:dyDescent="0.3">
      <c r="A275" s="10" t="s">
        <v>652</v>
      </c>
      <c r="B275" s="9"/>
      <c r="C275" s="11" t="str">
        <f>IFERROR(VLOOKUP(B275,'Plan Cultivos'!$A$5:$X$204,2,FALSE()),"")</f>
        <v/>
      </c>
      <c r="D275" s="11" t="str">
        <f>IFERROR(VLOOKUP(B275,'Plan Cultivos'!$A$5:$X$204,4,FALSE()),"")</f>
        <v/>
      </c>
      <c r="E275" s="9"/>
      <c r="F275" s="9"/>
      <c r="G275" s="12"/>
      <c r="H275" s="12"/>
      <c r="I275" s="11" t="str">
        <f t="shared" si="52"/>
        <v/>
      </c>
      <c r="J275" s="9"/>
      <c r="K275" s="9"/>
      <c r="L275" s="9"/>
      <c r="M275" s="9"/>
      <c r="N275" s="13"/>
      <c r="O275" s="14" t="str">
        <f t="shared" si="53"/>
        <v/>
      </c>
      <c r="P275" s="14" t="str">
        <f t="shared" si="54"/>
        <v/>
      </c>
      <c r="Q275" s="14" t="str">
        <f t="shared" si="55"/>
        <v/>
      </c>
      <c r="R275" s="14" t="str">
        <f t="shared" si="56"/>
        <v/>
      </c>
      <c r="S275" s="14" t="str">
        <f t="shared" si="57"/>
        <v/>
      </c>
      <c r="T275" s="14" t="str">
        <f t="shared" si="58"/>
        <v/>
      </c>
      <c r="U275" s="14" t="str">
        <f t="shared" si="59"/>
        <v/>
      </c>
      <c r="V275" s="14" t="str">
        <f t="shared" si="60"/>
        <v/>
      </c>
      <c r="W275" s="14" t="str">
        <f t="shared" si="61"/>
        <v/>
      </c>
      <c r="X275" s="14" t="str">
        <f t="shared" si="62"/>
        <v/>
      </c>
      <c r="Y275" s="14" t="str">
        <f t="shared" si="63"/>
        <v/>
      </c>
      <c r="Z275" s="14" t="str">
        <f t="shared" si="64"/>
        <v/>
      </c>
    </row>
    <row r="276" spans="1:26" x14ac:dyDescent="0.3">
      <c r="A276" s="10" t="s">
        <v>653</v>
      </c>
      <c r="B276" s="9"/>
      <c r="C276" s="11" t="str">
        <f>IFERROR(VLOOKUP(B276,'Plan Cultivos'!$A$5:$X$204,2,FALSE()),"")</f>
        <v/>
      </c>
      <c r="D276" s="11" t="str">
        <f>IFERROR(VLOOKUP(B276,'Plan Cultivos'!$A$5:$X$204,4,FALSE()),"")</f>
        <v/>
      </c>
      <c r="E276" s="9"/>
      <c r="F276" s="9"/>
      <c r="G276" s="12"/>
      <c r="H276" s="12"/>
      <c r="I276" s="11" t="str">
        <f t="shared" si="52"/>
        <v/>
      </c>
      <c r="J276" s="9"/>
      <c r="K276" s="9"/>
      <c r="L276" s="9"/>
      <c r="M276" s="9"/>
      <c r="N276" s="13"/>
      <c r="O276" s="14" t="str">
        <f t="shared" si="53"/>
        <v/>
      </c>
      <c r="P276" s="14" t="str">
        <f t="shared" si="54"/>
        <v/>
      </c>
      <c r="Q276" s="14" t="str">
        <f t="shared" si="55"/>
        <v/>
      </c>
      <c r="R276" s="14" t="str">
        <f t="shared" si="56"/>
        <v/>
      </c>
      <c r="S276" s="14" t="str">
        <f t="shared" si="57"/>
        <v/>
      </c>
      <c r="T276" s="14" t="str">
        <f t="shared" si="58"/>
        <v/>
      </c>
      <c r="U276" s="14" t="str">
        <f t="shared" si="59"/>
        <v/>
      </c>
      <c r="V276" s="14" t="str">
        <f t="shared" si="60"/>
        <v/>
      </c>
      <c r="W276" s="14" t="str">
        <f t="shared" si="61"/>
        <v/>
      </c>
      <c r="X276" s="14" t="str">
        <f t="shared" si="62"/>
        <v/>
      </c>
      <c r="Y276" s="14" t="str">
        <f t="shared" si="63"/>
        <v/>
      </c>
      <c r="Z276" s="14" t="str">
        <f t="shared" si="64"/>
        <v/>
      </c>
    </row>
    <row r="277" spans="1:26" x14ac:dyDescent="0.3">
      <c r="A277" s="10" t="s">
        <v>654</v>
      </c>
      <c r="B277" s="9"/>
      <c r="C277" s="11" t="str">
        <f>IFERROR(VLOOKUP(B277,'Plan Cultivos'!$A$5:$X$204,2,FALSE()),"")</f>
        <v/>
      </c>
      <c r="D277" s="11" t="str">
        <f>IFERROR(VLOOKUP(B277,'Plan Cultivos'!$A$5:$X$204,4,FALSE()),"")</f>
        <v/>
      </c>
      <c r="E277" s="9"/>
      <c r="F277" s="9"/>
      <c r="G277" s="12"/>
      <c r="H277" s="12"/>
      <c r="I277" s="11" t="str">
        <f t="shared" si="52"/>
        <v/>
      </c>
      <c r="J277" s="9"/>
      <c r="K277" s="9"/>
      <c r="L277" s="9"/>
      <c r="M277" s="9"/>
      <c r="N277" s="13"/>
      <c r="O277" s="14" t="str">
        <f t="shared" si="53"/>
        <v/>
      </c>
      <c r="P277" s="14" t="str">
        <f t="shared" si="54"/>
        <v/>
      </c>
      <c r="Q277" s="14" t="str">
        <f t="shared" si="55"/>
        <v/>
      </c>
      <c r="R277" s="14" t="str">
        <f t="shared" si="56"/>
        <v/>
      </c>
      <c r="S277" s="14" t="str">
        <f t="shared" si="57"/>
        <v/>
      </c>
      <c r="T277" s="14" t="str">
        <f t="shared" si="58"/>
        <v/>
      </c>
      <c r="U277" s="14" t="str">
        <f t="shared" si="59"/>
        <v/>
      </c>
      <c r="V277" s="14" t="str">
        <f t="shared" si="60"/>
        <v/>
      </c>
      <c r="W277" s="14" t="str">
        <f t="shared" si="61"/>
        <v/>
      </c>
      <c r="X277" s="14" t="str">
        <f t="shared" si="62"/>
        <v/>
      </c>
      <c r="Y277" s="14" t="str">
        <f t="shared" si="63"/>
        <v/>
      </c>
      <c r="Z277" s="14" t="str">
        <f t="shared" si="64"/>
        <v/>
      </c>
    </row>
    <row r="278" spans="1:26" x14ac:dyDescent="0.3">
      <c r="A278" s="10" t="s">
        <v>655</v>
      </c>
      <c r="B278" s="9"/>
      <c r="C278" s="11" t="str">
        <f>IFERROR(VLOOKUP(B278,'Plan Cultivos'!$A$5:$X$204,2,FALSE()),"")</f>
        <v/>
      </c>
      <c r="D278" s="11" t="str">
        <f>IFERROR(VLOOKUP(B278,'Plan Cultivos'!$A$5:$X$204,4,FALSE()),"")</f>
        <v/>
      </c>
      <c r="E278" s="9"/>
      <c r="F278" s="9"/>
      <c r="G278" s="12"/>
      <c r="H278" s="12"/>
      <c r="I278" s="11" t="str">
        <f t="shared" si="52"/>
        <v/>
      </c>
      <c r="J278" s="9"/>
      <c r="K278" s="9"/>
      <c r="L278" s="9"/>
      <c r="M278" s="9"/>
      <c r="N278" s="13"/>
      <c r="O278" s="14" t="str">
        <f t="shared" si="53"/>
        <v/>
      </c>
      <c r="P278" s="14" t="str">
        <f t="shared" si="54"/>
        <v/>
      </c>
      <c r="Q278" s="14" t="str">
        <f t="shared" si="55"/>
        <v/>
      </c>
      <c r="R278" s="14" t="str">
        <f t="shared" si="56"/>
        <v/>
      </c>
      <c r="S278" s="14" t="str">
        <f t="shared" si="57"/>
        <v/>
      </c>
      <c r="T278" s="14" t="str">
        <f t="shared" si="58"/>
        <v/>
      </c>
      <c r="U278" s="14" t="str">
        <f t="shared" si="59"/>
        <v/>
      </c>
      <c r="V278" s="14" t="str">
        <f t="shared" si="60"/>
        <v/>
      </c>
      <c r="W278" s="14" t="str">
        <f t="shared" si="61"/>
        <v/>
      </c>
      <c r="X278" s="14" t="str">
        <f t="shared" si="62"/>
        <v/>
      </c>
      <c r="Y278" s="14" t="str">
        <f t="shared" si="63"/>
        <v/>
      </c>
      <c r="Z278" s="14" t="str">
        <f t="shared" si="64"/>
        <v/>
      </c>
    </row>
    <row r="279" spans="1:26" x14ac:dyDescent="0.3">
      <c r="A279" s="10" t="s">
        <v>656</v>
      </c>
      <c r="B279" s="9"/>
      <c r="C279" s="11" t="str">
        <f>IFERROR(VLOOKUP(B279,'Plan Cultivos'!$A$5:$X$204,2,FALSE()),"")</f>
        <v/>
      </c>
      <c r="D279" s="11" t="str">
        <f>IFERROR(VLOOKUP(B279,'Plan Cultivos'!$A$5:$X$204,4,FALSE()),"")</f>
        <v/>
      </c>
      <c r="E279" s="9"/>
      <c r="F279" s="9"/>
      <c r="G279" s="12"/>
      <c r="H279" s="12"/>
      <c r="I279" s="11" t="str">
        <f t="shared" si="52"/>
        <v/>
      </c>
      <c r="J279" s="9"/>
      <c r="K279" s="9"/>
      <c r="L279" s="9"/>
      <c r="M279" s="9"/>
      <c r="N279" s="13"/>
      <c r="O279" s="14" t="str">
        <f t="shared" si="53"/>
        <v/>
      </c>
      <c r="P279" s="14" t="str">
        <f t="shared" si="54"/>
        <v/>
      </c>
      <c r="Q279" s="14" t="str">
        <f t="shared" si="55"/>
        <v/>
      </c>
      <c r="R279" s="14" t="str">
        <f t="shared" si="56"/>
        <v/>
      </c>
      <c r="S279" s="14" t="str">
        <f t="shared" si="57"/>
        <v/>
      </c>
      <c r="T279" s="14" t="str">
        <f t="shared" si="58"/>
        <v/>
      </c>
      <c r="U279" s="14" t="str">
        <f t="shared" si="59"/>
        <v/>
      </c>
      <c r="V279" s="14" t="str">
        <f t="shared" si="60"/>
        <v/>
      </c>
      <c r="W279" s="14" t="str">
        <f t="shared" si="61"/>
        <v/>
      </c>
      <c r="X279" s="14" t="str">
        <f t="shared" si="62"/>
        <v/>
      </c>
      <c r="Y279" s="14" t="str">
        <f t="shared" si="63"/>
        <v/>
      </c>
      <c r="Z279" s="14" t="str">
        <f t="shared" si="64"/>
        <v/>
      </c>
    </row>
    <row r="280" spans="1:26" x14ac:dyDescent="0.3">
      <c r="A280" s="10" t="s">
        <v>657</v>
      </c>
      <c r="B280" s="9"/>
      <c r="C280" s="11" t="str">
        <f>IFERROR(VLOOKUP(B280,'Plan Cultivos'!$A$5:$X$204,2,FALSE()),"")</f>
        <v/>
      </c>
      <c r="D280" s="11" t="str">
        <f>IFERROR(VLOOKUP(B280,'Plan Cultivos'!$A$5:$X$204,4,FALSE()),"")</f>
        <v/>
      </c>
      <c r="E280" s="9"/>
      <c r="F280" s="9"/>
      <c r="G280" s="12"/>
      <c r="H280" s="12"/>
      <c r="I280" s="11" t="str">
        <f t="shared" si="52"/>
        <v/>
      </c>
      <c r="J280" s="9"/>
      <c r="K280" s="9"/>
      <c r="L280" s="9"/>
      <c r="M280" s="9"/>
      <c r="N280" s="13"/>
      <c r="O280" s="14" t="str">
        <f t="shared" si="53"/>
        <v/>
      </c>
      <c r="P280" s="14" t="str">
        <f t="shared" si="54"/>
        <v/>
      </c>
      <c r="Q280" s="14" t="str">
        <f t="shared" si="55"/>
        <v/>
      </c>
      <c r="R280" s="14" t="str">
        <f t="shared" si="56"/>
        <v/>
      </c>
      <c r="S280" s="14" t="str">
        <f t="shared" si="57"/>
        <v/>
      </c>
      <c r="T280" s="14" t="str">
        <f t="shared" si="58"/>
        <v/>
      </c>
      <c r="U280" s="14" t="str">
        <f t="shared" si="59"/>
        <v/>
      </c>
      <c r="V280" s="14" t="str">
        <f t="shared" si="60"/>
        <v/>
      </c>
      <c r="W280" s="14" t="str">
        <f t="shared" si="61"/>
        <v/>
      </c>
      <c r="X280" s="14" t="str">
        <f t="shared" si="62"/>
        <v/>
      </c>
      <c r="Y280" s="14" t="str">
        <f t="shared" si="63"/>
        <v/>
      </c>
      <c r="Z280" s="14" t="str">
        <f t="shared" si="64"/>
        <v/>
      </c>
    </row>
    <row r="281" spans="1:26" x14ac:dyDescent="0.3">
      <c r="A281" s="10" t="s">
        <v>658</v>
      </c>
      <c r="B281" s="9"/>
      <c r="C281" s="11" t="str">
        <f>IFERROR(VLOOKUP(B281,'Plan Cultivos'!$A$5:$X$204,2,FALSE()),"")</f>
        <v/>
      </c>
      <c r="D281" s="11" t="str">
        <f>IFERROR(VLOOKUP(B281,'Plan Cultivos'!$A$5:$X$204,4,FALSE()),"")</f>
        <v/>
      </c>
      <c r="E281" s="9"/>
      <c r="F281" s="9"/>
      <c r="G281" s="12"/>
      <c r="H281" s="12"/>
      <c r="I281" s="11" t="str">
        <f t="shared" si="52"/>
        <v/>
      </c>
      <c r="J281" s="9"/>
      <c r="K281" s="9"/>
      <c r="L281" s="9"/>
      <c r="M281" s="9"/>
      <c r="N281" s="13"/>
      <c r="O281" s="14" t="str">
        <f t="shared" si="53"/>
        <v/>
      </c>
      <c r="P281" s="14" t="str">
        <f t="shared" si="54"/>
        <v/>
      </c>
      <c r="Q281" s="14" t="str">
        <f t="shared" si="55"/>
        <v/>
      </c>
      <c r="R281" s="14" t="str">
        <f t="shared" si="56"/>
        <v/>
      </c>
      <c r="S281" s="14" t="str">
        <f t="shared" si="57"/>
        <v/>
      </c>
      <c r="T281" s="14" t="str">
        <f t="shared" si="58"/>
        <v/>
      </c>
      <c r="U281" s="14" t="str">
        <f t="shared" si="59"/>
        <v/>
      </c>
      <c r="V281" s="14" t="str">
        <f t="shared" si="60"/>
        <v/>
      </c>
      <c r="W281" s="14" t="str">
        <f t="shared" si="61"/>
        <v/>
      </c>
      <c r="X281" s="14" t="str">
        <f t="shared" si="62"/>
        <v/>
      </c>
      <c r="Y281" s="14" t="str">
        <f t="shared" si="63"/>
        <v/>
      </c>
      <c r="Z281" s="14" t="str">
        <f t="shared" si="64"/>
        <v/>
      </c>
    </row>
    <row r="282" spans="1:26" x14ac:dyDescent="0.3">
      <c r="A282" s="10" t="s">
        <v>659</v>
      </c>
      <c r="B282" s="9"/>
      <c r="C282" s="11" t="str">
        <f>IFERROR(VLOOKUP(B282,'Plan Cultivos'!$A$5:$X$204,2,FALSE()),"")</f>
        <v/>
      </c>
      <c r="D282" s="11" t="str">
        <f>IFERROR(VLOOKUP(B282,'Plan Cultivos'!$A$5:$X$204,4,FALSE()),"")</f>
        <v/>
      </c>
      <c r="E282" s="9"/>
      <c r="F282" s="9"/>
      <c r="G282" s="12"/>
      <c r="H282" s="12"/>
      <c r="I282" s="11" t="str">
        <f t="shared" si="52"/>
        <v/>
      </c>
      <c r="J282" s="9"/>
      <c r="K282" s="9"/>
      <c r="L282" s="9"/>
      <c r="M282" s="9"/>
      <c r="N282" s="13"/>
      <c r="O282" s="14" t="str">
        <f t="shared" si="53"/>
        <v/>
      </c>
      <c r="P282" s="14" t="str">
        <f t="shared" si="54"/>
        <v/>
      </c>
      <c r="Q282" s="14" t="str">
        <f t="shared" si="55"/>
        <v/>
      </c>
      <c r="R282" s="14" t="str">
        <f t="shared" si="56"/>
        <v/>
      </c>
      <c r="S282" s="14" t="str">
        <f t="shared" si="57"/>
        <v/>
      </c>
      <c r="T282" s="14" t="str">
        <f t="shared" si="58"/>
        <v/>
      </c>
      <c r="U282" s="14" t="str">
        <f t="shared" si="59"/>
        <v/>
      </c>
      <c r="V282" s="14" t="str">
        <f t="shared" si="60"/>
        <v/>
      </c>
      <c r="W282" s="14" t="str">
        <f t="shared" si="61"/>
        <v/>
      </c>
      <c r="X282" s="14" t="str">
        <f t="shared" si="62"/>
        <v/>
      </c>
      <c r="Y282" s="14" t="str">
        <f t="shared" si="63"/>
        <v/>
      </c>
      <c r="Z282" s="14" t="str">
        <f t="shared" si="64"/>
        <v/>
      </c>
    </row>
    <row r="283" spans="1:26" x14ac:dyDescent="0.3">
      <c r="A283" s="10" t="s">
        <v>660</v>
      </c>
      <c r="B283" s="9"/>
      <c r="C283" s="11" t="str">
        <f>IFERROR(VLOOKUP(B283,'Plan Cultivos'!$A$5:$X$204,2,FALSE()),"")</f>
        <v/>
      </c>
      <c r="D283" s="11" t="str">
        <f>IFERROR(VLOOKUP(B283,'Plan Cultivos'!$A$5:$X$204,4,FALSE()),"")</f>
        <v/>
      </c>
      <c r="E283" s="9"/>
      <c r="F283" s="9"/>
      <c r="G283" s="12"/>
      <c r="H283" s="12"/>
      <c r="I283" s="11" t="str">
        <f t="shared" si="52"/>
        <v/>
      </c>
      <c r="J283" s="9"/>
      <c r="K283" s="9"/>
      <c r="L283" s="9"/>
      <c r="M283" s="9"/>
      <c r="N283" s="13"/>
      <c r="O283" s="14" t="str">
        <f t="shared" si="53"/>
        <v/>
      </c>
      <c r="P283" s="14" t="str">
        <f t="shared" si="54"/>
        <v/>
      </c>
      <c r="Q283" s="14" t="str">
        <f t="shared" si="55"/>
        <v/>
      </c>
      <c r="R283" s="14" t="str">
        <f t="shared" si="56"/>
        <v/>
      </c>
      <c r="S283" s="14" t="str">
        <f t="shared" si="57"/>
        <v/>
      </c>
      <c r="T283" s="14" t="str">
        <f t="shared" si="58"/>
        <v/>
      </c>
      <c r="U283" s="14" t="str">
        <f t="shared" si="59"/>
        <v/>
      </c>
      <c r="V283" s="14" t="str">
        <f t="shared" si="60"/>
        <v/>
      </c>
      <c r="W283" s="14" t="str">
        <f t="shared" si="61"/>
        <v/>
      </c>
      <c r="X283" s="14" t="str">
        <f t="shared" si="62"/>
        <v/>
      </c>
      <c r="Y283" s="14" t="str">
        <f t="shared" si="63"/>
        <v/>
      </c>
      <c r="Z283" s="14" t="str">
        <f t="shared" si="64"/>
        <v/>
      </c>
    </row>
    <row r="284" spans="1:26" x14ac:dyDescent="0.3">
      <c r="A284" s="10" t="s">
        <v>661</v>
      </c>
      <c r="B284" s="9"/>
      <c r="C284" s="11" t="str">
        <f>IFERROR(VLOOKUP(B284,'Plan Cultivos'!$A$5:$X$204,2,FALSE()),"")</f>
        <v/>
      </c>
      <c r="D284" s="11" t="str">
        <f>IFERROR(VLOOKUP(B284,'Plan Cultivos'!$A$5:$X$204,4,FALSE()),"")</f>
        <v/>
      </c>
      <c r="E284" s="9"/>
      <c r="F284" s="9"/>
      <c r="G284" s="12"/>
      <c r="H284" s="12"/>
      <c r="I284" s="11" t="str">
        <f t="shared" si="52"/>
        <v/>
      </c>
      <c r="J284" s="9"/>
      <c r="K284" s="9"/>
      <c r="L284" s="9"/>
      <c r="M284" s="9"/>
      <c r="N284" s="13"/>
      <c r="O284" s="14" t="str">
        <f t="shared" si="53"/>
        <v/>
      </c>
      <c r="P284" s="14" t="str">
        <f t="shared" si="54"/>
        <v/>
      </c>
      <c r="Q284" s="14" t="str">
        <f t="shared" si="55"/>
        <v/>
      </c>
      <c r="R284" s="14" t="str">
        <f t="shared" si="56"/>
        <v/>
      </c>
      <c r="S284" s="14" t="str">
        <f t="shared" si="57"/>
        <v/>
      </c>
      <c r="T284" s="14" t="str">
        <f t="shared" si="58"/>
        <v/>
      </c>
      <c r="U284" s="14" t="str">
        <f t="shared" si="59"/>
        <v/>
      </c>
      <c r="V284" s="14" t="str">
        <f t="shared" si="60"/>
        <v/>
      </c>
      <c r="W284" s="14" t="str">
        <f t="shared" si="61"/>
        <v/>
      </c>
      <c r="X284" s="14" t="str">
        <f t="shared" si="62"/>
        <v/>
      </c>
      <c r="Y284" s="14" t="str">
        <f t="shared" si="63"/>
        <v/>
      </c>
      <c r="Z284" s="14" t="str">
        <f t="shared" si="64"/>
        <v/>
      </c>
    </row>
    <row r="285" spans="1:26" x14ac:dyDescent="0.3">
      <c r="A285" s="10" t="s">
        <v>662</v>
      </c>
      <c r="B285" s="9"/>
      <c r="C285" s="11" t="str">
        <f>IFERROR(VLOOKUP(B285,'Plan Cultivos'!$A$5:$X$204,2,FALSE()),"")</f>
        <v/>
      </c>
      <c r="D285" s="11" t="str">
        <f>IFERROR(VLOOKUP(B285,'Plan Cultivos'!$A$5:$X$204,4,FALSE()),"")</f>
        <v/>
      </c>
      <c r="E285" s="9"/>
      <c r="F285" s="9"/>
      <c r="G285" s="12"/>
      <c r="H285" s="12"/>
      <c r="I285" s="11" t="str">
        <f t="shared" si="52"/>
        <v/>
      </c>
      <c r="J285" s="9"/>
      <c r="K285" s="9"/>
      <c r="L285" s="9"/>
      <c r="M285" s="9"/>
      <c r="N285" s="13"/>
      <c r="O285" s="14" t="str">
        <f t="shared" si="53"/>
        <v/>
      </c>
      <c r="P285" s="14" t="str">
        <f t="shared" si="54"/>
        <v/>
      </c>
      <c r="Q285" s="14" t="str">
        <f t="shared" si="55"/>
        <v/>
      </c>
      <c r="R285" s="14" t="str">
        <f t="shared" si="56"/>
        <v/>
      </c>
      <c r="S285" s="14" t="str">
        <f t="shared" si="57"/>
        <v/>
      </c>
      <c r="T285" s="14" t="str">
        <f t="shared" si="58"/>
        <v/>
      </c>
      <c r="U285" s="14" t="str">
        <f t="shared" si="59"/>
        <v/>
      </c>
      <c r="V285" s="14" t="str">
        <f t="shared" si="60"/>
        <v/>
      </c>
      <c r="W285" s="14" t="str">
        <f t="shared" si="61"/>
        <v/>
      </c>
      <c r="X285" s="14" t="str">
        <f t="shared" si="62"/>
        <v/>
      </c>
      <c r="Y285" s="14" t="str">
        <f t="shared" si="63"/>
        <v/>
      </c>
      <c r="Z285" s="14" t="str">
        <f t="shared" si="64"/>
        <v/>
      </c>
    </row>
    <row r="286" spans="1:26" x14ac:dyDescent="0.3">
      <c r="A286" s="10" t="s">
        <v>663</v>
      </c>
      <c r="B286" s="9"/>
      <c r="C286" s="11" t="str">
        <f>IFERROR(VLOOKUP(B286,'Plan Cultivos'!$A$5:$X$204,2,FALSE()),"")</f>
        <v/>
      </c>
      <c r="D286" s="11" t="str">
        <f>IFERROR(VLOOKUP(B286,'Plan Cultivos'!$A$5:$X$204,4,FALSE()),"")</f>
        <v/>
      </c>
      <c r="E286" s="9"/>
      <c r="F286" s="9"/>
      <c r="G286" s="12"/>
      <c r="H286" s="12"/>
      <c r="I286" s="11" t="str">
        <f t="shared" si="52"/>
        <v/>
      </c>
      <c r="J286" s="9"/>
      <c r="K286" s="9"/>
      <c r="L286" s="9"/>
      <c r="M286" s="9"/>
      <c r="N286" s="13"/>
      <c r="O286" s="14" t="str">
        <f t="shared" si="53"/>
        <v/>
      </c>
      <c r="P286" s="14" t="str">
        <f t="shared" si="54"/>
        <v/>
      </c>
      <c r="Q286" s="14" t="str">
        <f t="shared" si="55"/>
        <v/>
      </c>
      <c r="R286" s="14" t="str">
        <f t="shared" si="56"/>
        <v/>
      </c>
      <c r="S286" s="14" t="str">
        <f t="shared" si="57"/>
        <v/>
      </c>
      <c r="T286" s="14" t="str">
        <f t="shared" si="58"/>
        <v/>
      </c>
      <c r="U286" s="14" t="str">
        <f t="shared" si="59"/>
        <v/>
      </c>
      <c r="V286" s="14" t="str">
        <f t="shared" si="60"/>
        <v/>
      </c>
      <c r="W286" s="14" t="str">
        <f t="shared" si="61"/>
        <v/>
      </c>
      <c r="X286" s="14" t="str">
        <f t="shared" si="62"/>
        <v/>
      </c>
      <c r="Y286" s="14" t="str">
        <f t="shared" si="63"/>
        <v/>
      </c>
      <c r="Z286" s="14" t="str">
        <f t="shared" si="64"/>
        <v/>
      </c>
    </row>
    <row r="287" spans="1:26" x14ac:dyDescent="0.3">
      <c r="A287" s="10" t="s">
        <v>664</v>
      </c>
      <c r="B287" s="9"/>
      <c r="C287" s="11" t="str">
        <f>IFERROR(VLOOKUP(B287,'Plan Cultivos'!$A$5:$X$204,2,FALSE()),"")</f>
        <v/>
      </c>
      <c r="D287" s="11" t="str">
        <f>IFERROR(VLOOKUP(B287,'Plan Cultivos'!$A$5:$X$204,4,FALSE()),"")</f>
        <v/>
      </c>
      <c r="E287" s="9"/>
      <c r="F287" s="9"/>
      <c r="G287" s="12"/>
      <c r="H287" s="12"/>
      <c r="I287" s="11" t="str">
        <f t="shared" si="52"/>
        <v/>
      </c>
      <c r="J287" s="9"/>
      <c r="K287" s="9"/>
      <c r="L287" s="9"/>
      <c r="M287" s="9"/>
      <c r="N287" s="13"/>
      <c r="O287" s="14" t="str">
        <f t="shared" si="53"/>
        <v/>
      </c>
      <c r="P287" s="14" t="str">
        <f t="shared" si="54"/>
        <v/>
      </c>
      <c r="Q287" s="14" t="str">
        <f t="shared" si="55"/>
        <v/>
      </c>
      <c r="R287" s="14" t="str">
        <f t="shared" si="56"/>
        <v/>
      </c>
      <c r="S287" s="14" t="str">
        <f t="shared" si="57"/>
        <v/>
      </c>
      <c r="T287" s="14" t="str">
        <f t="shared" si="58"/>
        <v/>
      </c>
      <c r="U287" s="14" t="str">
        <f t="shared" si="59"/>
        <v/>
      </c>
      <c r="V287" s="14" t="str">
        <f t="shared" si="60"/>
        <v/>
      </c>
      <c r="W287" s="14" t="str">
        <f t="shared" si="61"/>
        <v/>
      </c>
      <c r="X287" s="14" t="str">
        <f t="shared" si="62"/>
        <v/>
      </c>
      <c r="Y287" s="14" t="str">
        <f t="shared" si="63"/>
        <v/>
      </c>
      <c r="Z287" s="14" t="str">
        <f t="shared" si="64"/>
        <v/>
      </c>
    </row>
    <row r="288" spans="1:26" x14ac:dyDescent="0.3">
      <c r="A288" s="10" t="s">
        <v>665</v>
      </c>
      <c r="B288" s="9"/>
      <c r="C288" s="11" t="str">
        <f>IFERROR(VLOOKUP(B288,'Plan Cultivos'!$A$5:$X$204,2,FALSE()),"")</f>
        <v/>
      </c>
      <c r="D288" s="11" t="str">
        <f>IFERROR(VLOOKUP(B288,'Plan Cultivos'!$A$5:$X$204,4,FALSE()),"")</f>
        <v/>
      </c>
      <c r="E288" s="9"/>
      <c r="F288" s="9"/>
      <c r="G288" s="12"/>
      <c r="H288" s="12"/>
      <c r="I288" s="11" t="str">
        <f t="shared" si="52"/>
        <v/>
      </c>
      <c r="J288" s="9"/>
      <c r="K288" s="9"/>
      <c r="L288" s="9"/>
      <c r="M288" s="9"/>
      <c r="N288" s="13"/>
      <c r="O288" s="14" t="str">
        <f t="shared" si="53"/>
        <v/>
      </c>
      <c r="P288" s="14" t="str">
        <f t="shared" si="54"/>
        <v/>
      </c>
      <c r="Q288" s="14" t="str">
        <f t="shared" si="55"/>
        <v/>
      </c>
      <c r="R288" s="14" t="str">
        <f t="shared" si="56"/>
        <v/>
      </c>
      <c r="S288" s="14" t="str">
        <f t="shared" si="57"/>
        <v/>
      </c>
      <c r="T288" s="14" t="str">
        <f t="shared" si="58"/>
        <v/>
      </c>
      <c r="U288" s="14" t="str">
        <f t="shared" si="59"/>
        <v/>
      </c>
      <c r="V288" s="14" t="str">
        <f t="shared" si="60"/>
        <v/>
      </c>
      <c r="W288" s="14" t="str">
        <f t="shared" si="61"/>
        <v/>
      </c>
      <c r="X288" s="14" t="str">
        <f t="shared" si="62"/>
        <v/>
      </c>
      <c r="Y288" s="14" t="str">
        <f t="shared" si="63"/>
        <v/>
      </c>
      <c r="Z288" s="14" t="str">
        <f t="shared" si="64"/>
        <v/>
      </c>
    </row>
    <row r="289" spans="1:26" x14ac:dyDescent="0.3">
      <c r="A289" s="10" t="s">
        <v>666</v>
      </c>
      <c r="B289" s="9"/>
      <c r="C289" s="11" t="str">
        <f>IFERROR(VLOOKUP(B289,'Plan Cultivos'!$A$5:$X$204,2,FALSE()),"")</f>
        <v/>
      </c>
      <c r="D289" s="11" t="str">
        <f>IFERROR(VLOOKUP(B289,'Plan Cultivos'!$A$5:$X$204,4,FALSE()),"")</f>
        <v/>
      </c>
      <c r="E289" s="9"/>
      <c r="F289" s="9"/>
      <c r="G289" s="12"/>
      <c r="H289" s="12"/>
      <c r="I289" s="11" t="str">
        <f t="shared" si="52"/>
        <v/>
      </c>
      <c r="J289" s="9"/>
      <c r="K289" s="9"/>
      <c r="L289" s="9"/>
      <c r="M289" s="9"/>
      <c r="N289" s="13"/>
      <c r="O289" s="14" t="str">
        <f t="shared" si="53"/>
        <v/>
      </c>
      <c r="P289" s="14" t="str">
        <f t="shared" si="54"/>
        <v/>
      </c>
      <c r="Q289" s="14" t="str">
        <f t="shared" si="55"/>
        <v/>
      </c>
      <c r="R289" s="14" t="str">
        <f t="shared" si="56"/>
        <v/>
      </c>
      <c r="S289" s="14" t="str">
        <f t="shared" si="57"/>
        <v/>
      </c>
      <c r="T289" s="14" t="str">
        <f t="shared" si="58"/>
        <v/>
      </c>
      <c r="U289" s="14" t="str">
        <f t="shared" si="59"/>
        <v/>
      </c>
      <c r="V289" s="14" t="str">
        <f t="shared" si="60"/>
        <v/>
      </c>
      <c r="W289" s="14" t="str">
        <f t="shared" si="61"/>
        <v/>
      </c>
      <c r="X289" s="14" t="str">
        <f t="shared" si="62"/>
        <v/>
      </c>
      <c r="Y289" s="14" t="str">
        <f t="shared" si="63"/>
        <v/>
      </c>
      <c r="Z289" s="14" t="str">
        <f t="shared" si="64"/>
        <v/>
      </c>
    </row>
    <row r="290" spans="1:26" x14ac:dyDescent="0.3">
      <c r="A290" s="10" t="s">
        <v>667</v>
      </c>
      <c r="B290" s="9"/>
      <c r="C290" s="11" t="str">
        <f>IFERROR(VLOOKUP(B290,'Plan Cultivos'!$A$5:$X$204,2,FALSE()),"")</f>
        <v/>
      </c>
      <c r="D290" s="11" t="str">
        <f>IFERROR(VLOOKUP(B290,'Plan Cultivos'!$A$5:$X$204,4,FALSE()),"")</f>
        <v/>
      </c>
      <c r="E290" s="9"/>
      <c r="F290" s="9"/>
      <c r="G290" s="12"/>
      <c r="H290" s="12"/>
      <c r="I290" s="11" t="str">
        <f t="shared" si="52"/>
        <v/>
      </c>
      <c r="J290" s="9"/>
      <c r="K290" s="9"/>
      <c r="L290" s="9"/>
      <c r="M290" s="9"/>
      <c r="N290" s="13"/>
      <c r="O290" s="14" t="str">
        <f t="shared" si="53"/>
        <v/>
      </c>
      <c r="P290" s="14" t="str">
        <f t="shared" si="54"/>
        <v/>
      </c>
      <c r="Q290" s="14" t="str">
        <f t="shared" si="55"/>
        <v/>
      </c>
      <c r="R290" s="14" t="str">
        <f t="shared" si="56"/>
        <v/>
      </c>
      <c r="S290" s="14" t="str">
        <f t="shared" si="57"/>
        <v/>
      </c>
      <c r="T290" s="14" t="str">
        <f t="shared" si="58"/>
        <v/>
      </c>
      <c r="U290" s="14" t="str">
        <f t="shared" si="59"/>
        <v/>
      </c>
      <c r="V290" s="14" t="str">
        <f t="shared" si="60"/>
        <v/>
      </c>
      <c r="W290" s="14" t="str">
        <f t="shared" si="61"/>
        <v/>
      </c>
      <c r="X290" s="14" t="str">
        <f t="shared" si="62"/>
        <v/>
      </c>
      <c r="Y290" s="14" t="str">
        <f t="shared" si="63"/>
        <v/>
      </c>
      <c r="Z290" s="14" t="str">
        <f t="shared" si="64"/>
        <v/>
      </c>
    </row>
    <row r="291" spans="1:26" x14ac:dyDescent="0.3">
      <c r="A291" s="10" t="s">
        <v>668</v>
      </c>
      <c r="B291" s="9"/>
      <c r="C291" s="11" t="str">
        <f>IFERROR(VLOOKUP(B291,'Plan Cultivos'!$A$5:$X$204,2,FALSE()),"")</f>
        <v/>
      </c>
      <c r="D291" s="11" t="str">
        <f>IFERROR(VLOOKUP(B291,'Plan Cultivos'!$A$5:$X$204,4,FALSE()),"")</f>
        <v/>
      </c>
      <c r="E291" s="9"/>
      <c r="F291" s="9"/>
      <c r="G291" s="12"/>
      <c r="H291" s="12"/>
      <c r="I291" s="11" t="str">
        <f t="shared" si="52"/>
        <v/>
      </c>
      <c r="J291" s="9"/>
      <c r="K291" s="9"/>
      <c r="L291" s="9"/>
      <c r="M291" s="9"/>
      <c r="N291" s="13"/>
      <c r="O291" s="14" t="str">
        <f t="shared" si="53"/>
        <v/>
      </c>
      <c r="P291" s="14" t="str">
        <f t="shared" si="54"/>
        <v/>
      </c>
      <c r="Q291" s="14" t="str">
        <f t="shared" si="55"/>
        <v/>
      </c>
      <c r="R291" s="14" t="str">
        <f t="shared" si="56"/>
        <v/>
      </c>
      <c r="S291" s="14" t="str">
        <f t="shared" si="57"/>
        <v/>
      </c>
      <c r="T291" s="14" t="str">
        <f t="shared" si="58"/>
        <v/>
      </c>
      <c r="U291" s="14" t="str">
        <f t="shared" si="59"/>
        <v/>
      </c>
      <c r="V291" s="14" t="str">
        <f t="shared" si="60"/>
        <v/>
      </c>
      <c r="W291" s="14" t="str">
        <f t="shared" si="61"/>
        <v/>
      </c>
      <c r="X291" s="14" t="str">
        <f t="shared" si="62"/>
        <v/>
      </c>
      <c r="Y291" s="14" t="str">
        <f t="shared" si="63"/>
        <v/>
      </c>
      <c r="Z291" s="14" t="str">
        <f t="shared" si="64"/>
        <v/>
      </c>
    </row>
    <row r="292" spans="1:26" x14ac:dyDescent="0.3">
      <c r="A292" s="10" t="s">
        <v>669</v>
      </c>
      <c r="B292" s="9"/>
      <c r="C292" s="11" t="str">
        <f>IFERROR(VLOOKUP(B292,'Plan Cultivos'!$A$5:$X$204,2,FALSE()),"")</f>
        <v/>
      </c>
      <c r="D292" s="11" t="str">
        <f>IFERROR(VLOOKUP(B292,'Plan Cultivos'!$A$5:$X$204,4,FALSE()),"")</f>
        <v/>
      </c>
      <c r="E292" s="9"/>
      <c r="F292" s="9"/>
      <c r="G292" s="12"/>
      <c r="H292" s="12"/>
      <c r="I292" s="11" t="str">
        <f t="shared" si="52"/>
        <v/>
      </c>
      <c r="J292" s="9"/>
      <c r="K292" s="9"/>
      <c r="L292" s="9"/>
      <c r="M292" s="9"/>
      <c r="N292" s="13"/>
      <c r="O292" s="14" t="str">
        <f t="shared" si="53"/>
        <v/>
      </c>
      <c r="P292" s="14" t="str">
        <f t="shared" si="54"/>
        <v/>
      </c>
      <c r="Q292" s="14" t="str">
        <f t="shared" si="55"/>
        <v/>
      </c>
      <c r="R292" s="14" t="str">
        <f t="shared" si="56"/>
        <v/>
      </c>
      <c r="S292" s="14" t="str">
        <f t="shared" si="57"/>
        <v/>
      </c>
      <c r="T292" s="14" t="str">
        <f t="shared" si="58"/>
        <v/>
      </c>
      <c r="U292" s="14" t="str">
        <f t="shared" si="59"/>
        <v/>
      </c>
      <c r="V292" s="14" t="str">
        <f t="shared" si="60"/>
        <v/>
      </c>
      <c r="W292" s="14" t="str">
        <f t="shared" si="61"/>
        <v/>
      </c>
      <c r="X292" s="14" t="str">
        <f t="shared" si="62"/>
        <v/>
      </c>
      <c r="Y292" s="14" t="str">
        <f t="shared" si="63"/>
        <v/>
      </c>
      <c r="Z292" s="14" t="str">
        <f t="shared" si="64"/>
        <v/>
      </c>
    </row>
    <row r="293" spans="1:26" x14ac:dyDescent="0.3">
      <c r="A293" s="10" t="s">
        <v>670</v>
      </c>
      <c r="B293" s="9"/>
      <c r="C293" s="11" t="str">
        <f>IFERROR(VLOOKUP(B293,'Plan Cultivos'!$A$5:$X$204,2,FALSE()),"")</f>
        <v/>
      </c>
      <c r="D293" s="11" t="str">
        <f>IFERROR(VLOOKUP(B293,'Plan Cultivos'!$A$5:$X$204,4,FALSE()),"")</f>
        <v/>
      </c>
      <c r="E293" s="9"/>
      <c r="F293" s="9"/>
      <c r="G293" s="12"/>
      <c r="H293" s="12"/>
      <c r="I293" s="11" t="str">
        <f t="shared" si="52"/>
        <v/>
      </c>
      <c r="J293" s="9"/>
      <c r="K293" s="9"/>
      <c r="L293" s="9"/>
      <c r="M293" s="9"/>
      <c r="N293" s="13"/>
      <c r="O293" s="14" t="str">
        <f t="shared" si="53"/>
        <v/>
      </c>
      <c r="P293" s="14" t="str">
        <f t="shared" si="54"/>
        <v/>
      </c>
      <c r="Q293" s="14" t="str">
        <f t="shared" si="55"/>
        <v/>
      </c>
      <c r="R293" s="14" t="str">
        <f t="shared" si="56"/>
        <v/>
      </c>
      <c r="S293" s="14" t="str">
        <f t="shared" si="57"/>
        <v/>
      </c>
      <c r="T293" s="14" t="str">
        <f t="shared" si="58"/>
        <v/>
      </c>
      <c r="U293" s="14" t="str">
        <f t="shared" si="59"/>
        <v/>
      </c>
      <c r="V293" s="14" t="str">
        <f t="shared" si="60"/>
        <v/>
      </c>
      <c r="W293" s="14" t="str">
        <f t="shared" si="61"/>
        <v/>
      </c>
      <c r="X293" s="14" t="str">
        <f t="shared" si="62"/>
        <v/>
      </c>
      <c r="Y293" s="14" t="str">
        <f t="shared" si="63"/>
        <v/>
      </c>
      <c r="Z293" s="14" t="str">
        <f t="shared" si="64"/>
        <v/>
      </c>
    </row>
    <row r="294" spans="1:26" x14ac:dyDescent="0.3">
      <c r="A294" s="10" t="s">
        <v>671</v>
      </c>
      <c r="B294" s="9"/>
      <c r="C294" s="11" t="str">
        <f>IFERROR(VLOOKUP(B294,'Plan Cultivos'!$A$5:$X$204,2,FALSE()),"")</f>
        <v/>
      </c>
      <c r="D294" s="11" t="str">
        <f>IFERROR(VLOOKUP(B294,'Plan Cultivos'!$A$5:$X$204,4,FALSE()),"")</f>
        <v/>
      </c>
      <c r="E294" s="9"/>
      <c r="F294" s="9"/>
      <c r="G294" s="12"/>
      <c r="H294" s="12"/>
      <c r="I294" s="11" t="str">
        <f t="shared" si="52"/>
        <v/>
      </c>
      <c r="J294" s="9"/>
      <c r="K294" s="9"/>
      <c r="L294" s="9"/>
      <c r="M294" s="9"/>
      <c r="N294" s="13"/>
      <c r="O294" s="14" t="str">
        <f t="shared" si="53"/>
        <v/>
      </c>
      <c r="P294" s="14" t="str">
        <f t="shared" si="54"/>
        <v/>
      </c>
      <c r="Q294" s="14" t="str">
        <f t="shared" si="55"/>
        <v/>
      </c>
      <c r="R294" s="14" t="str">
        <f t="shared" si="56"/>
        <v/>
      </c>
      <c r="S294" s="14" t="str">
        <f t="shared" si="57"/>
        <v/>
      </c>
      <c r="T294" s="14" t="str">
        <f t="shared" si="58"/>
        <v/>
      </c>
      <c r="U294" s="14" t="str">
        <f t="shared" si="59"/>
        <v/>
      </c>
      <c r="V294" s="14" t="str">
        <f t="shared" si="60"/>
        <v/>
      </c>
      <c r="W294" s="14" t="str">
        <f t="shared" si="61"/>
        <v/>
      </c>
      <c r="X294" s="14" t="str">
        <f t="shared" si="62"/>
        <v/>
      </c>
      <c r="Y294" s="14" t="str">
        <f t="shared" si="63"/>
        <v/>
      </c>
      <c r="Z294" s="14" t="str">
        <f t="shared" si="64"/>
        <v/>
      </c>
    </row>
    <row r="295" spans="1:26" x14ac:dyDescent="0.3">
      <c r="A295" s="10" t="s">
        <v>672</v>
      </c>
      <c r="B295" s="9"/>
      <c r="C295" s="11" t="str">
        <f>IFERROR(VLOOKUP(B295,'Plan Cultivos'!$A$5:$X$204,2,FALSE()),"")</f>
        <v/>
      </c>
      <c r="D295" s="11" t="str">
        <f>IFERROR(VLOOKUP(B295,'Plan Cultivos'!$A$5:$X$204,4,FALSE()),"")</f>
        <v/>
      </c>
      <c r="E295" s="9"/>
      <c r="F295" s="9"/>
      <c r="G295" s="12"/>
      <c r="H295" s="12"/>
      <c r="I295" s="11" t="str">
        <f t="shared" si="52"/>
        <v/>
      </c>
      <c r="J295" s="9"/>
      <c r="K295" s="9"/>
      <c r="L295" s="9"/>
      <c r="M295" s="9"/>
      <c r="N295" s="13"/>
      <c r="O295" s="14" t="str">
        <f t="shared" si="53"/>
        <v/>
      </c>
      <c r="P295" s="14" t="str">
        <f t="shared" si="54"/>
        <v/>
      </c>
      <c r="Q295" s="14" t="str">
        <f t="shared" si="55"/>
        <v/>
      </c>
      <c r="R295" s="14" t="str">
        <f t="shared" si="56"/>
        <v/>
      </c>
      <c r="S295" s="14" t="str">
        <f t="shared" si="57"/>
        <v/>
      </c>
      <c r="T295" s="14" t="str">
        <f t="shared" si="58"/>
        <v/>
      </c>
      <c r="U295" s="14" t="str">
        <f t="shared" si="59"/>
        <v/>
      </c>
      <c r="V295" s="14" t="str">
        <f t="shared" si="60"/>
        <v/>
      </c>
      <c r="W295" s="14" t="str">
        <f t="shared" si="61"/>
        <v/>
      </c>
      <c r="X295" s="14" t="str">
        <f t="shared" si="62"/>
        <v/>
      </c>
      <c r="Y295" s="14" t="str">
        <f t="shared" si="63"/>
        <v/>
      </c>
      <c r="Z295" s="14" t="str">
        <f t="shared" si="64"/>
        <v/>
      </c>
    </row>
    <row r="296" spans="1:26" x14ac:dyDescent="0.3">
      <c r="A296" s="10" t="s">
        <v>673</v>
      </c>
      <c r="B296" s="9"/>
      <c r="C296" s="11" t="str">
        <f>IFERROR(VLOOKUP(B296,'Plan Cultivos'!$A$5:$X$204,2,FALSE()),"")</f>
        <v/>
      </c>
      <c r="D296" s="11" t="str">
        <f>IFERROR(VLOOKUP(B296,'Plan Cultivos'!$A$5:$X$204,4,FALSE()),"")</f>
        <v/>
      </c>
      <c r="E296" s="9"/>
      <c r="F296" s="9"/>
      <c r="G296" s="12"/>
      <c r="H296" s="12"/>
      <c r="I296" s="11" t="str">
        <f t="shared" si="52"/>
        <v/>
      </c>
      <c r="J296" s="9"/>
      <c r="K296" s="9"/>
      <c r="L296" s="9"/>
      <c r="M296" s="9"/>
      <c r="N296" s="13"/>
      <c r="O296" s="14" t="str">
        <f t="shared" si="53"/>
        <v/>
      </c>
      <c r="P296" s="14" t="str">
        <f t="shared" si="54"/>
        <v/>
      </c>
      <c r="Q296" s="14" t="str">
        <f t="shared" si="55"/>
        <v/>
      </c>
      <c r="R296" s="14" t="str">
        <f t="shared" si="56"/>
        <v/>
      </c>
      <c r="S296" s="14" t="str">
        <f t="shared" si="57"/>
        <v/>
      </c>
      <c r="T296" s="14" t="str">
        <f t="shared" si="58"/>
        <v/>
      </c>
      <c r="U296" s="14" t="str">
        <f t="shared" si="59"/>
        <v/>
      </c>
      <c r="V296" s="14" t="str">
        <f t="shared" si="60"/>
        <v/>
      </c>
      <c r="W296" s="14" t="str">
        <f t="shared" si="61"/>
        <v/>
      </c>
      <c r="X296" s="14" t="str">
        <f t="shared" si="62"/>
        <v/>
      </c>
      <c r="Y296" s="14" t="str">
        <f t="shared" si="63"/>
        <v/>
      </c>
      <c r="Z296" s="14" t="str">
        <f t="shared" si="64"/>
        <v/>
      </c>
    </row>
    <row r="297" spans="1:26" x14ac:dyDescent="0.3">
      <c r="A297" s="10" t="s">
        <v>674</v>
      </c>
      <c r="B297" s="9"/>
      <c r="C297" s="11" t="str">
        <f>IFERROR(VLOOKUP(B297,'Plan Cultivos'!$A$5:$X$204,2,FALSE()),"")</f>
        <v/>
      </c>
      <c r="D297" s="11" t="str">
        <f>IFERROR(VLOOKUP(B297,'Plan Cultivos'!$A$5:$X$204,4,FALSE()),"")</f>
        <v/>
      </c>
      <c r="E297" s="9"/>
      <c r="F297" s="9"/>
      <c r="G297" s="12"/>
      <c r="H297" s="12"/>
      <c r="I297" s="11" t="str">
        <f t="shared" si="52"/>
        <v/>
      </c>
      <c r="J297" s="9"/>
      <c r="K297" s="9"/>
      <c r="L297" s="9"/>
      <c r="M297" s="9"/>
      <c r="N297" s="13"/>
      <c r="O297" s="14" t="str">
        <f t="shared" si="53"/>
        <v/>
      </c>
      <c r="P297" s="14" t="str">
        <f t="shared" si="54"/>
        <v/>
      </c>
      <c r="Q297" s="14" t="str">
        <f t="shared" si="55"/>
        <v/>
      </c>
      <c r="R297" s="14" t="str">
        <f t="shared" si="56"/>
        <v/>
      </c>
      <c r="S297" s="14" t="str">
        <f t="shared" si="57"/>
        <v/>
      </c>
      <c r="T297" s="14" t="str">
        <f t="shared" si="58"/>
        <v/>
      </c>
      <c r="U297" s="14" t="str">
        <f t="shared" si="59"/>
        <v/>
      </c>
      <c r="V297" s="14" t="str">
        <f t="shared" si="60"/>
        <v/>
      </c>
      <c r="W297" s="14" t="str">
        <f t="shared" si="61"/>
        <v/>
      </c>
      <c r="X297" s="14" t="str">
        <f t="shared" si="62"/>
        <v/>
      </c>
      <c r="Y297" s="14" t="str">
        <f t="shared" si="63"/>
        <v/>
      </c>
      <c r="Z297" s="14" t="str">
        <f t="shared" si="64"/>
        <v/>
      </c>
    </row>
    <row r="298" spans="1:26" x14ac:dyDescent="0.3">
      <c r="A298" s="10" t="s">
        <v>675</v>
      </c>
      <c r="B298" s="9"/>
      <c r="C298" s="11" t="str">
        <f>IFERROR(VLOOKUP(B298,'Plan Cultivos'!$A$5:$X$204,2,FALSE()),"")</f>
        <v/>
      </c>
      <c r="D298" s="11" t="str">
        <f>IFERROR(VLOOKUP(B298,'Plan Cultivos'!$A$5:$X$204,4,FALSE()),"")</f>
        <v/>
      </c>
      <c r="E298" s="9"/>
      <c r="F298" s="9"/>
      <c r="G298" s="12"/>
      <c r="H298" s="12"/>
      <c r="I298" s="11" t="str">
        <f t="shared" si="52"/>
        <v/>
      </c>
      <c r="J298" s="9"/>
      <c r="K298" s="9"/>
      <c r="L298" s="9"/>
      <c r="M298" s="9"/>
      <c r="N298" s="13"/>
      <c r="O298" s="14" t="str">
        <f t="shared" si="53"/>
        <v/>
      </c>
      <c r="P298" s="14" t="str">
        <f t="shared" si="54"/>
        <v/>
      </c>
      <c r="Q298" s="14" t="str">
        <f t="shared" si="55"/>
        <v/>
      </c>
      <c r="R298" s="14" t="str">
        <f t="shared" si="56"/>
        <v/>
      </c>
      <c r="S298" s="14" t="str">
        <f t="shared" si="57"/>
        <v/>
      </c>
      <c r="T298" s="14" t="str">
        <f t="shared" si="58"/>
        <v/>
      </c>
      <c r="U298" s="14" t="str">
        <f t="shared" si="59"/>
        <v/>
      </c>
      <c r="V298" s="14" t="str">
        <f t="shared" si="60"/>
        <v/>
      </c>
      <c r="W298" s="14" t="str">
        <f t="shared" si="61"/>
        <v/>
      </c>
      <c r="X298" s="14" t="str">
        <f t="shared" si="62"/>
        <v/>
      </c>
      <c r="Y298" s="14" t="str">
        <f t="shared" si="63"/>
        <v/>
      </c>
      <c r="Z298" s="14" t="str">
        <f t="shared" si="64"/>
        <v/>
      </c>
    </row>
    <row r="299" spans="1:26" x14ac:dyDescent="0.3">
      <c r="A299" s="10" t="s">
        <v>676</v>
      </c>
      <c r="B299" s="9"/>
      <c r="C299" s="11" t="str">
        <f>IFERROR(VLOOKUP(B299,'Plan Cultivos'!$A$5:$X$204,2,FALSE()),"")</f>
        <v/>
      </c>
      <c r="D299" s="11" t="str">
        <f>IFERROR(VLOOKUP(B299,'Plan Cultivos'!$A$5:$X$204,4,FALSE()),"")</f>
        <v/>
      </c>
      <c r="E299" s="9"/>
      <c r="F299" s="9"/>
      <c r="G299" s="12"/>
      <c r="H299" s="12"/>
      <c r="I299" s="11" t="str">
        <f t="shared" si="52"/>
        <v/>
      </c>
      <c r="J299" s="9"/>
      <c r="K299" s="9"/>
      <c r="L299" s="9"/>
      <c r="M299" s="9"/>
      <c r="N299" s="13"/>
      <c r="O299" s="14" t="str">
        <f t="shared" si="53"/>
        <v/>
      </c>
      <c r="P299" s="14" t="str">
        <f t="shared" si="54"/>
        <v/>
      </c>
      <c r="Q299" s="14" t="str">
        <f t="shared" si="55"/>
        <v/>
      </c>
      <c r="R299" s="14" t="str">
        <f t="shared" si="56"/>
        <v/>
      </c>
      <c r="S299" s="14" t="str">
        <f t="shared" si="57"/>
        <v/>
      </c>
      <c r="T299" s="14" t="str">
        <f t="shared" si="58"/>
        <v/>
      </c>
      <c r="U299" s="14" t="str">
        <f t="shared" si="59"/>
        <v/>
      </c>
      <c r="V299" s="14" t="str">
        <f t="shared" si="60"/>
        <v/>
      </c>
      <c r="W299" s="14" t="str">
        <f t="shared" si="61"/>
        <v/>
      </c>
      <c r="X299" s="14" t="str">
        <f t="shared" si="62"/>
        <v/>
      </c>
      <c r="Y299" s="14" t="str">
        <f t="shared" si="63"/>
        <v/>
      </c>
      <c r="Z299" s="14" t="str">
        <f t="shared" si="64"/>
        <v/>
      </c>
    </row>
    <row r="300" spans="1:26" x14ac:dyDescent="0.3">
      <c r="A300" s="10" t="s">
        <v>677</v>
      </c>
      <c r="B300" s="9"/>
      <c r="C300" s="11" t="str">
        <f>IFERROR(VLOOKUP(B300,'Plan Cultivos'!$A$5:$X$204,2,FALSE()),"")</f>
        <v/>
      </c>
      <c r="D300" s="11" t="str">
        <f>IFERROR(VLOOKUP(B300,'Plan Cultivos'!$A$5:$X$204,4,FALSE()),"")</f>
        <v/>
      </c>
      <c r="E300" s="9"/>
      <c r="F300" s="9"/>
      <c r="G300" s="12"/>
      <c r="H300" s="12"/>
      <c r="I300" s="11" t="str">
        <f t="shared" si="52"/>
        <v/>
      </c>
      <c r="J300" s="9"/>
      <c r="K300" s="9"/>
      <c r="L300" s="9"/>
      <c r="M300" s="9"/>
      <c r="N300" s="13"/>
      <c r="O300" s="14" t="str">
        <f t="shared" si="53"/>
        <v/>
      </c>
      <c r="P300" s="14" t="str">
        <f t="shared" si="54"/>
        <v/>
      </c>
      <c r="Q300" s="14" t="str">
        <f t="shared" si="55"/>
        <v/>
      </c>
      <c r="R300" s="14" t="str">
        <f t="shared" si="56"/>
        <v/>
      </c>
      <c r="S300" s="14" t="str">
        <f t="shared" si="57"/>
        <v/>
      </c>
      <c r="T300" s="14" t="str">
        <f t="shared" si="58"/>
        <v/>
      </c>
      <c r="U300" s="14" t="str">
        <f t="shared" si="59"/>
        <v/>
      </c>
      <c r="V300" s="14" t="str">
        <f t="shared" si="60"/>
        <v/>
      </c>
      <c r="W300" s="14" t="str">
        <f t="shared" si="61"/>
        <v/>
      </c>
      <c r="X300" s="14" t="str">
        <f t="shared" si="62"/>
        <v/>
      </c>
      <c r="Y300" s="14" t="str">
        <f t="shared" si="63"/>
        <v/>
      </c>
      <c r="Z300" s="14" t="str">
        <f t="shared" si="64"/>
        <v/>
      </c>
    </row>
    <row r="301" spans="1:26" x14ac:dyDescent="0.3">
      <c r="A301" s="10" t="s">
        <v>678</v>
      </c>
      <c r="B301" s="9"/>
      <c r="C301" s="11" t="str">
        <f>IFERROR(VLOOKUP(B301,'Plan Cultivos'!$A$5:$X$204,2,FALSE()),"")</f>
        <v/>
      </c>
      <c r="D301" s="11" t="str">
        <f>IFERROR(VLOOKUP(B301,'Plan Cultivos'!$A$5:$X$204,4,FALSE()),"")</f>
        <v/>
      </c>
      <c r="E301" s="9"/>
      <c r="F301" s="9"/>
      <c r="G301" s="12"/>
      <c r="H301" s="12"/>
      <c r="I301" s="11" t="str">
        <f t="shared" si="52"/>
        <v/>
      </c>
      <c r="J301" s="9"/>
      <c r="K301" s="9"/>
      <c r="L301" s="9"/>
      <c r="M301" s="9"/>
      <c r="N301" s="13"/>
      <c r="O301" s="14" t="str">
        <f t="shared" si="53"/>
        <v/>
      </c>
      <c r="P301" s="14" t="str">
        <f t="shared" si="54"/>
        <v/>
      </c>
      <c r="Q301" s="14" t="str">
        <f t="shared" si="55"/>
        <v/>
      </c>
      <c r="R301" s="14" t="str">
        <f t="shared" si="56"/>
        <v/>
      </c>
      <c r="S301" s="14" t="str">
        <f t="shared" si="57"/>
        <v/>
      </c>
      <c r="T301" s="14" t="str">
        <f t="shared" si="58"/>
        <v/>
      </c>
      <c r="U301" s="14" t="str">
        <f t="shared" si="59"/>
        <v/>
      </c>
      <c r="V301" s="14" t="str">
        <f t="shared" si="60"/>
        <v/>
      </c>
      <c r="W301" s="14" t="str">
        <f t="shared" si="61"/>
        <v/>
      </c>
      <c r="X301" s="14" t="str">
        <f t="shared" si="62"/>
        <v/>
      </c>
      <c r="Y301" s="14" t="str">
        <f t="shared" si="63"/>
        <v/>
      </c>
      <c r="Z301" s="14" t="str">
        <f t="shared" si="64"/>
        <v/>
      </c>
    </row>
    <row r="302" spans="1:26" x14ac:dyDescent="0.3">
      <c r="A302" s="10" t="s">
        <v>679</v>
      </c>
      <c r="B302" s="9"/>
      <c r="C302" s="11" t="str">
        <f>IFERROR(VLOOKUP(B302,'Plan Cultivos'!$A$5:$X$204,2,FALSE()),"")</f>
        <v/>
      </c>
      <c r="D302" s="11" t="str">
        <f>IFERROR(VLOOKUP(B302,'Plan Cultivos'!$A$5:$X$204,4,FALSE()),"")</f>
        <v/>
      </c>
      <c r="E302" s="9"/>
      <c r="F302" s="9"/>
      <c r="G302" s="12"/>
      <c r="H302" s="12"/>
      <c r="I302" s="11" t="str">
        <f t="shared" si="52"/>
        <v/>
      </c>
      <c r="J302" s="9"/>
      <c r="K302" s="9"/>
      <c r="L302" s="9"/>
      <c r="M302" s="9"/>
      <c r="N302" s="13"/>
      <c r="O302" s="14" t="str">
        <f t="shared" si="53"/>
        <v/>
      </c>
      <c r="P302" s="14" t="str">
        <f t="shared" si="54"/>
        <v/>
      </c>
      <c r="Q302" s="14" t="str">
        <f t="shared" si="55"/>
        <v/>
      </c>
      <c r="R302" s="14" t="str">
        <f t="shared" si="56"/>
        <v/>
      </c>
      <c r="S302" s="14" t="str">
        <f t="shared" si="57"/>
        <v/>
      </c>
      <c r="T302" s="14" t="str">
        <f t="shared" si="58"/>
        <v/>
      </c>
      <c r="U302" s="14" t="str">
        <f t="shared" si="59"/>
        <v/>
      </c>
      <c r="V302" s="14" t="str">
        <f t="shared" si="60"/>
        <v/>
      </c>
      <c r="W302" s="14" t="str">
        <f t="shared" si="61"/>
        <v/>
      </c>
      <c r="X302" s="14" t="str">
        <f t="shared" si="62"/>
        <v/>
      </c>
      <c r="Y302" s="14" t="str">
        <f t="shared" si="63"/>
        <v/>
      </c>
      <c r="Z302" s="14" t="str">
        <f t="shared" si="64"/>
        <v/>
      </c>
    </row>
    <row r="303" spans="1:26" x14ac:dyDescent="0.3">
      <c r="A303" s="10" t="s">
        <v>680</v>
      </c>
      <c r="B303" s="9"/>
      <c r="C303" s="11" t="str">
        <f>IFERROR(VLOOKUP(B303,'Plan Cultivos'!$A$5:$X$204,2,FALSE()),"")</f>
        <v/>
      </c>
      <c r="D303" s="11" t="str">
        <f>IFERROR(VLOOKUP(B303,'Plan Cultivos'!$A$5:$X$204,4,FALSE()),"")</f>
        <v/>
      </c>
      <c r="E303" s="9"/>
      <c r="F303" s="9"/>
      <c r="G303" s="12"/>
      <c r="H303" s="12"/>
      <c r="I303" s="11" t="str">
        <f t="shared" si="52"/>
        <v/>
      </c>
      <c r="J303" s="9"/>
      <c r="K303" s="9"/>
      <c r="L303" s="9"/>
      <c r="M303" s="9"/>
      <c r="N303" s="13"/>
      <c r="O303" s="14" t="str">
        <f t="shared" si="53"/>
        <v/>
      </c>
      <c r="P303" s="14" t="str">
        <f t="shared" si="54"/>
        <v/>
      </c>
      <c r="Q303" s="14" t="str">
        <f t="shared" si="55"/>
        <v/>
      </c>
      <c r="R303" s="14" t="str">
        <f t="shared" si="56"/>
        <v/>
      </c>
      <c r="S303" s="14" t="str">
        <f t="shared" si="57"/>
        <v/>
      </c>
      <c r="T303" s="14" t="str">
        <f t="shared" si="58"/>
        <v/>
      </c>
      <c r="U303" s="14" t="str">
        <f t="shared" si="59"/>
        <v/>
      </c>
      <c r="V303" s="14" t="str">
        <f t="shared" si="60"/>
        <v/>
      </c>
      <c r="W303" s="14" t="str">
        <f t="shared" si="61"/>
        <v/>
      </c>
      <c r="X303" s="14" t="str">
        <f t="shared" si="62"/>
        <v/>
      </c>
      <c r="Y303" s="14" t="str">
        <f t="shared" si="63"/>
        <v/>
      </c>
      <c r="Z303" s="14" t="str">
        <f t="shared" si="64"/>
        <v/>
      </c>
    </row>
    <row r="304" spans="1:26" x14ac:dyDescent="0.3">
      <c r="A304" s="10" t="s">
        <v>681</v>
      </c>
      <c r="B304" s="9"/>
      <c r="C304" s="11" t="str">
        <f>IFERROR(VLOOKUP(B304,'Plan Cultivos'!$A$5:$X$204,2,FALSE()),"")</f>
        <v/>
      </c>
      <c r="D304" s="11" t="str">
        <f>IFERROR(VLOOKUP(B304,'Plan Cultivos'!$A$5:$X$204,4,FALSE()),"")</f>
        <v/>
      </c>
      <c r="E304" s="9"/>
      <c r="F304" s="9"/>
      <c r="G304" s="12"/>
      <c r="H304" s="12"/>
      <c r="I304" s="11" t="str">
        <f t="shared" si="52"/>
        <v/>
      </c>
      <c r="J304" s="9"/>
      <c r="K304" s="9"/>
      <c r="L304" s="9"/>
      <c r="M304" s="9"/>
      <c r="N304" s="13"/>
      <c r="O304" s="14" t="str">
        <f t="shared" si="53"/>
        <v/>
      </c>
      <c r="P304" s="14" t="str">
        <f t="shared" si="54"/>
        <v/>
      </c>
      <c r="Q304" s="14" t="str">
        <f t="shared" si="55"/>
        <v/>
      </c>
      <c r="R304" s="14" t="str">
        <f t="shared" si="56"/>
        <v/>
      </c>
      <c r="S304" s="14" t="str">
        <f t="shared" si="57"/>
        <v/>
      </c>
      <c r="T304" s="14" t="str">
        <f t="shared" si="58"/>
        <v/>
      </c>
      <c r="U304" s="14" t="str">
        <f t="shared" si="59"/>
        <v/>
      </c>
      <c r="V304" s="14" t="str">
        <f t="shared" si="60"/>
        <v/>
      </c>
      <c r="W304" s="14" t="str">
        <f t="shared" si="61"/>
        <v/>
      </c>
      <c r="X304" s="14" t="str">
        <f t="shared" si="62"/>
        <v/>
      </c>
      <c r="Y304" s="14" t="str">
        <f t="shared" si="63"/>
        <v/>
      </c>
      <c r="Z304" s="14" t="str">
        <f t="shared" si="64"/>
        <v/>
      </c>
    </row>
  </sheetData>
  <mergeCells count="2">
    <mergeCell ref="A1:V1"/>
    <mergeCell ref="A2:V2"/>
  </mergeCells>
  <conditionalFormatting sqref="O5:O304">
    <cfRule type="cellIs" dxfId="11" priority="2" operator="equal">
      <formula>1</formula>
    </cfRule>
  </conditionalFormatting>
  <conditionalFormatting sqref="P5:P304">
    <cfRule type="cellIs" dxfId="10" priority="3" operator="equal">
      <formula>1</formula>
    </cfRule>
  </conditionalFormatting>
  <conditionalFormatting sqref="Q5:Q304">
    <cfRule type="cellIs" dxfId="9" priority="4" operator="equal">
      <formula>1</formula>
    </cfRule>
  </conditionalFormatting>
  <conditionalFormatting sqref="R5:R304">
    <cfRule type="cellIs" dxfId="8" priority="5" operator="equal">
      <formula>1</formula>
    </cfRule>
  </conditionalFormatting>
  <conditionalFormatting sqref="S5:S304">
    <cfRule type="cellIs" dxfId="7" priority="6" operator="equal">
      <formula>1</formula>
    </cfRule>
  </conditionalFormatting>
  <conditionalFormatting sqref="T5:T304">
    <cfRule type="cellIs" dxfId="6" priority="7" operator="equal">
      <formula>1</formula>
    </cfRule>
  </conditionalFormatting>
  <conditionalFormatting sqref="U5:U304">
    <cfRule type="cellIs" dxfId="5" priority="8" operator="equal">
      <formula>1</formula>
    </cfRule>
  </conditionalFormatting>
  <conditionalFormatting sqref="V5:V304">
    <cfRule type="cellIs" dxfId="4" priority="9" operator="equal">
      <formula>1</formula>
    </cfRule>
  </conditionalFormatting>
  <conditionalFormatting sqref="W5:W304">
    <cfRule type="cellIs" dxfId="3" priority="10" operator="equal">
      <formula>1</formula>
    </cfRule>
  </conditionalFormatting>
  <conditionalFormatting sqref="X5:X304">
    <cfRule type="cellIs" dxfId="2" priority="11" operator="equal">
      <formula>1</formula>
    </cfRule>
  </conditionalFormatting>
  <conditionalFormatting sqref="Y5:Y304">
    <cfRule type="cellIs" dxfId="1" priority="12" operator="equal">
      <formula>1</formula>
    </cfRule>
  </conditionalFormatting>
  <conditionalFormatting sqref="Z5:Z304">
    <cfRule type="cellIs" dxfId="0" priority="13" operator="equal">
      <formula>1</formula>
    </cfRule>
  </conditionalFormatting>
  <pageMargins left="0.25" right="0.25" top="1" bottom="1" header="0.511811023622047" footer="0.511811023622047"/>
  <pageSetup orientation="landscape" horizontalDpi="300" verticalDpi="30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400-000000000000}">
          <x14:formula1>
            <xm:f>Listas!$D$5:$D$30</xm:f>
          </x14:formula1>
          <x14:formula2>
            <xm:f>0</xm:f>
          </x14:formula2>
          <xm:sqref>F5:F304</xm:sqref>
        </x14:dataValidation>
        <x14:dataValidation type="list" allowBlank="1" xr:uid="{00000000-0002-0000-0400-000001000000}">
          <x14:formula1>
            <xm:f>Listas!$H$5:$H$40</xm:f>
          </x14:formula1>
          <x14:formula2>
            <xm:f>0</xm:f>
          </x14:formula2>
          <xm:sqref>J5:J304</xm:sqref>
        </x14:dataValidation>
        <x14:dataValidation type="list" allowBlank="1" xr:uid="{00000000-0002-0000-0400-000002000000}">
          <x14:formula1>
            <xm:f>Listas!$C$5:$C$20</xm:f>
          </x14:formula1>
          <x14:formula2>
            <xm:f>0</xm:f>
          </x14:formula2>
          <xm:sqref>M5:M304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04"/>
  <sheetViews>
    <sheetView showGridLines="0" tabSelected="1" zoomScaleNormal="100" workbookViewId="0">
      <pane ySplit="3" topLeftCell="A4" activePane="bottomLeft" state="frozen"/>
      <selection pane="bottomLeft" activeCell="O18" sqref="O18"/>
    </sheetView>
  </sheetViews>
  <sheetFormatPr baseColWidth="10" defaultColWidth="8.6640625" defaultRowHeight="14.4" x14ac:dyDescent="0.3"/>
  <cols>
    <col min="1" max="1" width="15" customWidth="1"/>
    <col min="2" max="2" width="11" customWidth="1"/>
    <col min="3" max="3" width="10" customWidth="1"/>
    <col min="4" max="4" width="18" customWidth="1"/>
    <col min="5" max="5" width="24" customWidth="1"/>
    <col min="6" max="6" width="28" customWidth="1"/>
    <col min="7" max="7" width="24" customWidth="1"/>
    <col min="8" max="8" width="12" customWidth="1"/>
    <col min="9" max="9" width="18" customWidth="1"/>
    <col min="10" max="13" width="16" customWidth="1"/>
    <col min="14" max="14" width="18" customWidth="1"/>
    <col min="15" max="15" width="22" customWidth="1"/>
    <col min="16" max="16" width="30" customWidth="1"/>
  </cols>
  <sheetData>
    <row r="1" spans="1:16" ht="27.75" customHeight="1" x14ac:dyDescent="0.3">
      <c r="A1" s="32" t="s">
        <v>682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30" customHeight="1" x14ac:dyDescent="0.3">
      <c r="A2" s="33" t="s">
        <v>683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1.5" customHeight="1" x14ac:dyDescent="0.3">
      <c r="A4" s="1" t="s">
        <v>684</v>
      </c>
      <c r="B4" s="1" t="s">
        <v>141</v>
      </c>
      <c r="C4" s="1" t="s">
        <v>107</v>
      </c>
      <c r="D4" s="1" t="s">
        <v>143</v>
      </c>
      <c r="E4" s="1" t="s">
        <v>36</v>
      </c>
      <c r="F4" s="1" t="s">
        <v>685</v>
      </c>
      <c r="G4" s="1" t="s">
        <v>686</v>
      </c>
      <c r="H4" s="1" t="s">
        <v>34</v>
      </c>
      <c r="I4" s="1" t="s">
        <v>687</v>
      </c>
      <c r="J4" s="1" t="s">
        <v>688</v>
      </c>
      <c r="K4" s="1" t="s">
        <v>689</v>
      </c>
      <c r="L4" s="1" t="s">
        <v>690</v>
      </c>
      <c r="M4" s="1" t="s">
        <v>691</v>
      </c>
      <c r="N4" s="1" t="s">
        <v>692</v>
      </c>
      <c r="O4" s="1" t="s">
        <v>693</v>
      </c>
      <c r="P4" s="1" t="s">
        <v>119</v>
      </c>
    </row>
    <row r="5" spans="1:16" x14ac:dyDescent="0.3">
      <c r="A5" s="10" t="s">
        <v>694</v>
      </c>
      <c r="B5" s="9"/>
      <c r="C5" s="11" t="str">
        <f>IFERROR(VLOOKUP(B5,'Plan Cultivos'!$A$5:$X$204,2,FALSE()),"")</f>
        <v/>
      </c>
      <c r="D5" s="11" t="str">
        <f>IFERROR(VLOOKUP(B5,'Plan Cultivos'!$A$5:$X$204,4,FALSE()),"")</f>
        <v/>
      </c>
      <c r="E5" s="9"/>
      <c r="F5" s="9"/>
      <c r="G5" s="9"/>
      <c r="H5" s="9"/>
      <c r="I5" s="9"/>
      <c r="J5" s="15"/>
      <c r="K5" s="16" t="str">
        <f t="shared" ref="K5:K68" si="0">IF(OR(I5="",J5=""),"",I5*J5)</f>
        <v/>
      </c>
      <c r="L5" s="12"/>
      <c r="M5" s="9"/>
      <c r="N5" s="11">
        <f t="shared" ref="N5:N68" si="1">MAX(0,I5-M5)</f>
        <v>0</v>
      </c>
      <c r="O5" s="9"/>
      <c r="P5" s="9"/>
    </row>
    <row r="6" spans="1:16" x14ac:dyDescent="0.3">
      <c r="A6" s="10" t="s">
        <v>695</v>
      </c>
      <c r="B6" s="9"/>
      <c r="C6" s="11" t="str">
        <f>IFERROR(VLOOKUP(B6,'Plan Cultivos'!$A$5:$X$204,2,FALSE()),"")</f>
        <v/>
      </c>
      <c r="D6" s="11" t="str">
        <f>IFERROR(VLOOKUP(B6,'Plan Cultivos'!$A$5:$X$204,4,FALSE()),"")</f>
        <v/>
      </c>
      <c r="E6" s="9"/>
      <c r="F6" s="9"/>
      <c r="G6" s="9"/>
      <c r="H6" s="9"/>
      <c r="I6" s="9"/>
      <c r="J6" s="15"/>
      <c r="K6" s="16" t="str">
        <f t="shared" si="0"/>
        <v/>
      </c>
      <c r="L6" s="12"/>
      <c r="M6" s="9"/>
      <c r="N6" s="11">
        <f t="shared" si="1"/>
        <v>0</v>
      </c>
      <c r="O6" s="9"/>
      <c r="P6" s="9"/>
    </row>
    <row r="7" spans="1:16" x14ac:dyDescent="0.3">
      <c r="A7" s="10" t="s">
        <v>696</v>
      </c>
      <c r="B7" s="9"/>
      <c r="C7" s="11" t="str">
        <f>IFERROR(VLOOKUP(B7,'Plan Cultivos'!$A$5:$X$204,2,FALSE()),"")</f>
        <v/>
      </c>
      <c r="D7" s="11" t="str">
        <f>IFERROR(VLOOKUP(B7,'Plan Cultivos'!$A$5:$X$204,4,FALSE()),"")</f>
        <v/>
      </c>
      <c r="E7" s="9"/>
      <c r="F7" s="9"/>
      <c r="G7" s="9"/>
      <c r="H7" s="9"/>
      <c r="I7" s="9"/>
      <c r="J7" s="15"/>
      <c r="K7" s="16" t="str">
        <f t="shared" si="0"/>
        <v/>
      </c>
      <c r="L7" s="12"/>
      <c r="M7" s="9"/>
      <c r="N7" s="11">
        <f t="shared" si="1"/>
        <v>0</v>
      </c>
      <c r="O7" s="9"/>
      <c r="P7" s="9"/>
    </row>
    <row r="8" spans="1:16" x14ac:dyDescent="0.3">
      <c r="A8" s="10" t="s">
        <v>697</v>
      </c>
      <c r="B8" s="9"/>
      <c r="C8" s="11" t="str">
        <f>IFERROR(VLOOKUP(B8,'Plan Cultivos'!$A$5:$X$204,2,FALSE()),"")</f>
        <v/>
      </c>
      <c r="D8" s="11" t="str">
        <f>IFERROR(VLOOKUP(B8,'Plan Cultivos'!$A$5:$X$204,4,FALSE()),"")</f>
        <v/>
      </c>
      <c r="E8" s="9"/>
      <c r="F8" s="9"/>
      <c r="G8" s="9"/>
      <c r="H8" s="9"/>
      <c r="I8" s="9"/>
      <c r="J8" s="15"/>
      <c r="K8" s="16" t="str">
        <f t="shared" si="0"/>
        <v/>
      </c>
      <c r="L8" s="12"/>
      <c r="M8" s="9"/>
      <c r="N8" s="11">
        <f t="shared" si="1"/>
        <v>0</v>
      </c>
      <c r="O8" s="9"/>
      <c r="P8" s="9"/>
    </row>
    <row r="9" spans="1:16" x14ac:dyDescent="0.3">
      <c r="A9" s="10" t="s">
        <v>698</v>
      </c>
      <c r="B9" s="9"/>
      <c r="C9" s="11" t="str">
        <f>IFERROR(VLOOKUP(B9,'Plan Cultivos'!$A$5:$X$204,2,FALSE()),"")</f>
        <v/>
      </c>
      <c r="D9" s="11" t="str">
        <f>IFERROR(VLOOKUP(B9,'Plan Cultivos'!$A$5:$X$204,4,FALSE()),"")</f>
        <v/>
      </c>
      <c r="E9" s="9"/>
      <c r="F9" s="9"/>
      <c r="G9" s="9"/>
      <c r="H9" s="9"/>
      <c r="I9" s="9"/>
      <c r="J9" s="15"/>
      <c r="K9" s="16" t="str">
        <f t="shared" si="0"/>
        <v/>
      </c>
      <c r="L9" s="12"/>
      <c r="M9" s="9"/>
      <c r="N9" s="11">
        <f t="shared" si="1"/>
        <v>0</v>
      </c>
      <c r="O9" s="9"/>
      <c r="P9" s="9"/>
    </row>
    <row r="10" spans="1:16" ht="27.6" x14ac:dyDescent="0.3">
      <c r="A10" s="26" t="s">
        <v>699</v>
      </c>
      <c r="B10" s="27" t="s">
        <v>2059</v>
      </c>
      <c r="C10" s="28" t="s">
        <v>2057</v>
      </c>
      <c r="D10" s="28" t="s">
        <v>2061</v>
      </c>
      <c r="E10" s="27" t="s">
        <v>44</v>
      </c>
      <c r="F10" s="27" t="s">
        <v>2062</v>
      </c>
      <c r="G10" s="73" t="s">
        <v>2077</v>
      </c>
      <c r="H10" s="27" t="s">
        <v>42</v>
      </c>
      <c r="I10" s="27">
        <v>1</v>
      </c>
      <c r="J10" s="42">
        <v>12000</v>
      </c>
      <c r="K10" s="43">
        <f t="shared" si="0"/>
        <v>12000</v>
      </c>
      <c r="L10" s="74" t="s">
        <v>2078</v>
      </c>
      <c r="M10" s="73">
        <v>4</v>
      </c>
      <c r="N10" s="48">
        <f t="shared" si="1"/>
        <v>0</v>
      </c>
      <c r="O10" s="41" t="s">
        <v>53</v>
      </c>
      <c r="P10" s="73" t="s">
        <v>2079</v>
      </c>
    </row>
    <row r="11" spans="1:16" x14ac:dyDescent="0.3">
      <c r="A11" s="10" t="s">
        <v>700</v>
      </c>
      <c r="B11" s="9"/>
      <c r="C11" s="11" t="str">
        <f>IFERROR(VLOOKUP(B11,'Plan Cultivos'!$A$5:$X$204,2,FALSE()),"")</f>
        <v/>
      </c>
      <c r="D11" s="11" t="str">
        <f>IFERROR(VLOOKUP(B11,'Plan Cultivos'!$A$5:$X$204,4,FALSE()),"")</f>
        <v/>
      </c>
      <c r="E11" s="9"/>
      <c r="F11" s="9"/>
      <c r="G11" s="9"/>
      <c r="H11" s="9"/>
      <c r="I11" s="9"/>
      <c r="J11" s="15"/>
      <c r="K11" s="16" t="str">
        <f t="shared" si="0"/>
        <v/>
      </c>
      <c r="L11" s="12"/>
      <c r="M11" s="9"/>
      <c r="N11" s="11">
        <f t="shared" si="1"/>
        <v>0</v>
      </c>
      <c r="O11" s="9"/>
      <c r="P11" s="9"/>
    </row>
    <row r="12" spans="1:16" x14ac:dyDescent="0.3">
      <c r="A12" s="10" t="s">
        <v>701</v>
      </c>
      <c r="B12" s="9"/>
      <c r="C12" s="11" t="str">
        <f>IFERROR(VLOOKUP(B12,'Plan Cultivos'!$A$5:$X$204,2,FALSE()),"")</f>
        <v/>
      </c>
      <c r="D12" s="11" t="str">
        <f>IFERROR(VLOOKUP(B12,'Plan Cultivos'!$A$5:$X$204,4,FALSE()),"")</f>
        <v/>
      </c>
      <c r="E12" s="9"/>
      <c r="F12" s="9"/>
      <c r="G12" s="9"/>
      <c r="H12" s="9"/>
      <c r="I12" s="9"/>
      <c r="J12" s="15"/>
      <c r="K12" s="16" t="str">
        <f t="shared" si="0"/>
        <v/>
      </c>
      <c r="L12" s="12"/>
      <c r="M12" s="9"/>
      <c r="N12" s="11">
        <f t="shared" si="1"/>
        <v>0</v>
      </c>
      <c r="O12" s="9"/>
      <c r="P12" s="9"/>
    </row>
    <row r="13" spans="1:16" x14ac:dyDescent="0.3">
      <c r="A13" s="10" t="s">
        <v>702</v>
      </c>
      <c r="B13" s="9"/>
      <c r="C13" s="11" t="str">
        <f>IFERROR(VLOOKUP(B13,'Plan Cultivos'!$A$5:$X$204,2,FALSE()),"")</f>
        <v/>
      </c>
      <c r="D13" s="11" t="str">
        <f>IFERROR(VLOOKUP(B13,'Plan Cultivos'!$A$5:$X$204,4,FALSE()),"")</f>
        <v/>
      </c>
      <c r="E13" s="9"/>
      <c r="F13" s="9"/>
      <c r="G13" s="9"/>
      <c r="H13" s="9"/>
      <c r="I13" s="9"/>
      <c r="J13" s="15"/>
      <c r="K13" s="16" t="str">
        <f t="shared" si="0"/>
        <v/>
      </c>
      <c r="L13" s="12"/>
      <c r="M13" s="9"/>
      <c r="N13" s="11">
        <f t="shared" si="1"/>
        <v>0</v>
      </c>
      <c r="O13" s="9"/>
      <c r="P13" s="9"/>
    </row>
    <row r="14" spans="1:16" x14ac:dyDescent="0.3">
      <c r="A14" s="10" t="s">
        <v>703</v>
      </c>
      <c r="B14" s="9"/>
      <c r="C14" s="11" t="str">
        <f>IFERROR(VLOOKUP(B14,'Plan Cultivos'!$A$5:$X$204,2,FALSE()),"")</f>
        <v/>
      </c>
      <c r="D14" s="11" t="str">
        <f>IFERROR(VLOOKUP(B14,'Plan Cultivos'!$A$5:$X$204,4,FALSE()),"")</f>
        <v/>
      </c>
      <c r="E14" s="9"/>
      <c r="F14" s="9"/>
      <c r="G14" s="9"/>
      <c r="H14" s="9"/>
      <c r="I14" s="9"/>
      <c r="J14" s="15"/>
      <c r="K14" s="16" t="str">
        <f t="shared" si="0"/>
        <v/>
      </c>
      <c r="L14" s="12"/>
      <c r="M14" s="9"/>
      <c r="N14" s="11">
        <f t="shared" si="1"/>
        <v>0</v>
      </c>
      <c r="O14" s="9"/>
      <c r="P14" s="9"/>
    </row>
    <row r="15" spans="1:16" x14ac:dyDescent="0.3">
      <c r="A15" s="10" t="s">
        <v>704</v>
      </c>
      <c r="B15" s="9"/>
      <c r="C15" s="11" t="str">
        <f>IFERROR(VLOOKUP(B15,'Plan Cultivos'!$A$5:$X$204,2,FALSE()),"")</f>
        <v/>
      </c>
      <c r="D15" s="11" t="str">
        <f>IFERROR(VLOOKUP(B15,'Plan Cultivos'!$A$5:$X$204,4,FALSE()),"")</f>
        <v/>
      </c>
      <c r="E15" s="9"/>
      <c r="F15" s="9"/>
      <c r="G15" s="9"/>
      <c r="H15" s="9"/>
      <c r="I15" s="9"/>
      <c r="J15" s="15"/>
      <c r="K15" s="16" t="str">
        <f t="shared" si="0"/>
        <v/>
      </c>
      <c r="L15" s="12"/>
      <c r="M15" s="9"/>
      <c r="N15" s="11">
        <f t="shared" si="1"/>
        <v>0</v>
      </c>
      <c r="O15" s="9"/>
      <c r="P15" s="9"/>
    </row>
    <row r="16" spans="1:16" x14ac:dyDescent="0.3">
      <c r="A16" s="10" t="s">
        <v>705</v>
      </c>
      <c r="B16" s="9"/>
      <c r="C16" s="11" t="str">
        <f>IFERROR(VLOOKUP(B16,'Plan Cultivos'!$A$5:$X$204,2,FALSE()),"")</f>
        <v/>
      </c>
      <c r="D16" s="11" t="str">
        <f>IFERROR(VLOOKUP(B16,'Plan Cultivos'!$A$5:$X$204,4,FALSE()),"")</f>
        <v/>
      </c>
      <c r="E16" s="9"/>
      <c r="F16" s="9"/>
      <c r="G16" s="9"/>
      <c r="H16" s="9"/>
      <c r="I16" s="9"/>
      <c r="J16" s="15"/>
      <c r="K16" s="16" t="str">
        <f t="shared" si="0"/>
        <v/>
      </c>
      <c r="L16" s="12"/>
      <c r="M16" s="9"/>
      <c r="N16" s="11">
        <f t="shared" si="1"/>
        <v>0</v>
      </c>
      <c r="O16" s="9"/>
      <c r="P16" s="9"/>
    </row>
    <row r="17" spans="1:16" x14ac:dyDescent="0.3">
      <c r="A17" s="10" t="s">
        <v>706</v>
      </c>
      <c r="B17" s="9"/>
      <c r="C17" s="11" t="str">
        <f>IFERROR(VLOOKUP(B17,'Plan Cultivos'!$A$5:$X$204,2,FALSE()),"")</f>
        <v/>
      </c>
      <c r="D17" s="11" t="str">
        <f>IFERROR(VLOOKUP(B17,'Plan Cultivos'!$A$5:$X$204,4,FALSE()),"")</f>
        <v/>
      </c>
      <c r="E17" s="9"/>
      <c r="F17" s="9"/>
      <c r="G17" s="9"/>
      <c r="H17" s="9"/>
      <c r="I17" s="9"/>
      <c r="J17" s="15"/>
      <c r="K17" s="16" t="str">
        <f t="shared" si="0"/>
        <v/>
      </c>
      <c r="L17" s="12"/>
      <c r="M17" s="9"/>
      <c r="N17" s="11">
        <f t="shared" si="1"/>
        <v>0</v>
      </c>
      <c r="O17" s="9"/>
      <c r="P17" s="9"/>
    </row>
    <row r="18" spans="1:16" x14ac:dyDescent="0.3">
      <c r="A18" s="10" t="s">
        <v>707</v>
      </c>
      <c r="B18" s="9"/>
      <c r="C18" s="11" t="str">
        <f>IFERROR(VLOOKUP(B18,'Plan Cultivos'!$A$5:$X$204,2,FALSE()),"")</f>
        <v/>
      </c>
      <c r="D18" s="11" t="str">
        <f>IFERROR(VLOOKUP(B18,'Plan Cultivos'!$A$5:$X$204,4,FALSE()),"")</f>
        <v/>
      </c>
      <c r="E18" s="9"/>
      <c r="F18" s="9"/>
      <c r="G18" s="9"/>
      <c r="H18" s="9"/>
      <c r="I18" s="9"/>
      <c r="J18" s="15"/>
      <c r="K18" s="16" t="str">
        <f t="shared" si="0"/>
        <v/>
      </c>
      <c r="L18" s="12"/>
      <c r="M18" s="9"/>
      <c r="N18" s="11">
        <f t="shared" si="1"/>
        <v>0</v>
      </c>
      <c r="O18" s="9"/>
      <c r="P18" s="9"/>
    </row>
    <row r="19" spans="1:16" x14ac:dyDescent="0.3">
      <c r="A19" s="10" t="s">
        <v>708</v>
      </c>
      <c r="B19" s="9"/>
      <c r="C19" s="11" t="str">
        <f>IFERROR(VLOOKUP(B19,'Plan Cultivos'!$A$5:$X$204,2,FALSE()),"")</f>
        <v/>
      </c>
      <c r="D19" s="11" t="str">
        <f>IFERROR(VLOOKUP(B19,'Plan Cultivos'!$A$5:$X$204,4,FALSE()),"")</f>
        <v/>
      </c>
      <c r="E19" s="9"/>
      <c r="F19" s="9"/>
      <c r="G19" s="9"/>
      <c r="H19" s="9"/>
      <c r="I19" s="9"/>
      <c r="J19" s="15"/>
      <c r="K19" s="16" t="str">
        <f t="shared" si="0"/>
        <v/>
      </c>
      <c r="L19" s="12"/>
      <c r="M19" s="9"/>
      <c r="N19" s="11">
        <f t="shared" si="1"/>
        <v>0</v>
      </c>
      <c r="O19" s="9"/>
      <c r="P19" s="9"/>
    </row>
    <row r="20" spans="1:16" x14ac:dyDescent="0.3">
      <c r="A20" s="10" t="s">
        <v>709</v>
      </c>
      <c r="B20" s="9"/>
      <c r="C20" s="11" t="str">
        <f>IFERROR(VLOOKUP(B20,'Plan Cultivos'!$A$5:$X$204,2,FALSE()),"")</f>
        <v/>
      </c>
      <c r="D20" s="11" t="str">
        <f>IFERROR(VLOOKUP(B20,'Plan Cultivos'!$A$5:$X$204,4,FALSE()),"")</f>
        <v/>
      </c>
      <c r="E20" s="9"/>
      <c r="F20" s="9"/>
      <c r="G20" s="9"/>
      <c r="H20" s="9"/>
      <c r="I20" s="9"/>
      <c r="J20" s="15"/>
      <c r="K20" s="16" t="str">
        <f t="shared" si="0"/>
        <v/>
      </c>
      <c r="L20" s="12"/>
      <c r="M20" s="9"/>
      <c r="N20" s="11">
        <f t="shared" si="1"/>
        <v>0</v>
      </c>
      <c r="O20" s="9"/>
      <c r="P20" s="9"/>
    </row>
    <row r="21" spans="1:16" x14ac:dyDescent="0.3">
      <c r="A21" s="10" t="s">
        <v>710</v>
      </c>
      <c r="B21" s="9"/>
      <c r="C21" s="11" t="str">
        <f>IFERROR(VLOOKUP(B21,'Plan Cultivos'!$A$5:$X$204,2,FALSE()),"")</f>
        <v/>
      </c>
      <c r="D21" s="11" t="str">
        <f>IFERROR(VLOOKUP(B21,'Plan Cultivos'!$A$5:$X$204,4,FALSE()),"")</f>
        <v/>
      </c>
      <c r="E21" s="9"/>
      <c r="F21" s="9"/>
      <c r="G21" s="9"/>
      <c r="H21" s="9"/>
      <c r="I21" s="9"/>
      <c r="J21" s="15"/>
      <c r="K21" s="16" t="str">
        <f t="shared" si="0"/>
        <v/>
      </c>
      <c r="L21" s="12"/>
      <c r="M21" s="9"/>
      <c r="N21" s="11">
        <f t="shared" si="1"/>
        <v>0</v>
      </c>
      <c r="O21" s="9"/>
      <c r="P21" s="9"/>
    </row>
    <row r="22" spans="1:16" x14ac:dyDescent="0.3">
      <c r="A22" s="10" t="s">
        <v>711</v>
      </c>
      <c r="B22" s="9"/>
      <c r="C22" s="11" t="str">
        <f>IFERROR(VLOOKUP(B22,'Plan Cultivos'!$A$5:$X$204,2,FALSE()),"")</f>
        <v/>
      </c>
      <c r="D22" s="11" t="str">
        <f>IFERROR(VLOOKUP(B22,'Plan Cultivos'!$A$5:$X$204,4,FALSE()),"")</f>
        <v/>
      </c>
      <c r="E22" s="9"/>
      <c r="F22" s="9"/>
      <c r="G22" s="9"/>
      <c r="H22" s="9"/>
      <c r="I22" s="9"/>
      <c r="J22" s="15"/>
      <c r="K22" s="16" t="str">
        <f t="shared" si="0"/>
        <v/>
      </c>
      <c r="L22" s="12"/>
      <c r="M22" s="9"/>
      <c r="N22" s="11">
        <f t="shared" si="1"/>
        <v>0</v>
      </c>
      <c r="O22" s="9"/>
      <c r="P22" s="9"/>
    </row>
    <row r="23" spans="1:16" x14ac:dyDescent="0.3">
      <c r="A23" s="10" t="s">
        <v>712</v>
      </c>
      <c r="B23" s="9"/>
      <c r="C23" s="11" t="str">
        <f>IFERROR(VLOOKUP(B23,'Plan Cultivos'!$A$5:$X$204,2,FALSE()),"")</f>
        <v/>
      </c>
      <c r="D23" s="11" t="str">
        <f>IFERROR(VLOOKUP(B23,'Plan Cultivos'!$A$5:$X$204,4,FALSE()),"")</f>
        <v/>
      </c>
      <c r="E23" s="9"/>
      <c r="F23" s="9"/>
      <c r="G23" s="9"/>
      <c r="H23" s="9"/>
      <c r="I23" s="9"/>
      <c r="J23" s="15"/>
      <c r="K23" s="16" t="str">
        <f t="shared" si="0"/>
        <v/>
      </c>
      <c r="L23" s="12"/>
      <c r="M23" s="9"/>
      <c r="N23" s="11">
        <f t="shared" si="1"/>
        <v>0</v>
      </c>
      <c r="O23" s="9"/>
      <c r="P23" s="9"/>
    </row>
    <row r="24" spans="1:16" x14ac:dyDescent="0.3">
      <c r="A24" s="10" t="s">
        <v>713</v>
      </c>
      <c r="B24" s="9"/>
      <c r="C24" s="11" t="str">
        <f>IFERROR(VLOOKUP(B24,'Plan Cultivos'!$A$5:$X$204,2,FALSE()),"")</f>
        <v/>
      </c>
      <c r="D24" s="11" t="str">
        <f>IFERROR(VLOOKUP(B24,'Plan Cultivos'!$A$5:$X$204,4,FALSE()),"")</f>
        <v/>
      </c>
      <c r="E24" s="9"/>
      <c r="F24" s="9"/>
      <c r="G24" s="9"/>
      <c r="H24" s="9"/>
      <c r="I24" s="9"/>
      <c r="J24" s="15"/>
      <c r="K24" s="16" t="str">
        <f t="shared" si="0"/>
        <v/>
      </c>
      <c r="L24" s="12"/>
      <c r="M24" s="9"/>
      <c r="N24" s="11">
        <f t="shared" si="1"/>
        <v>0</v>
      </c>
      <c r="O24" s="9"/>
      <c r="P24" s="9"/>
    </row>
    <row r="25" spans="1:16" x14ac:dyDescent="0.3">
      <c r="A25" s="10" t="s">
        <v>714</v>
      </c>
      <c r="B25" s="9"/>
      <c r="C25" s="11" t="str">
        <f>IFERROR(VLOOKUP(B25,'Plan Cultivos'!$A$5:$X$204,2,FALSE()),"")</f>
        <v/>
      </c>
      <c r="D25" s="11" t="str">
        <f>IFERROR(VLOOKUP(B25,'Plan Cultivos'!$A$5:$X$204,4,FALSE()),"")</f>
        <v/>
      </c>
      <c r="E25" s="9"/>
      <c r="F25" s="9"/>
      <c r="G25" s="9"/>
      <c r="H25" s="9"/>
      <c r="I25" s="9"/>
      <c r="J25" s="15"/>
      <c r="K25" s="16" t="str">
        <f t="shared" si="0"/>
        <v/>
      </c>
      <c r="L25" s="12"/>
      <c r="M25" s="9"/>
      <c r="N25" s="11">
        <f t="shared" si="1"/>
        <v>0</v>
      </c>
      <c r="O25" s="9"/>
      <c r="P25" s="9"/>
    </row>
    <row r="26" spans="1:16" x14ac:dyDescent="0.3">
      <c r="A26" s="10" t="s">
        <v>715</v>
      </c>
      <c r="B26" s="9"/>
      <c r="C26" s="11" t="str">
        <f>IFERROR(VLOOKUP(B26,'Plan Cultivos'!$A$5:$X$204,2,FALSE()),"")</f>
        <v/>
      </c>
      <c r="D26" s="11" t="str">
        <f>IFERROR(VLOOKUP(B26,'Plan Cultivos'!$A$5:$X$204,4,FALSE()),"")</f>
        <v/>
      </c>
      <c r="E26" s="9"/>
      <c r="F26" s="9"/>
      <c r="G26" s="9"/>
      <c r="H26" s="9"/>
      <c r="I26" s="9"/>
      <c r="J26" s="15"/>
      <c r="K26" s="16" t="str">
        <f t="shared" si="0"/>
        <v/>
      </c>
      <c r="L26" s="12"/>
      <c r="M26" s="9"/>
      <c r="N26" s="11">
        <f t="shared" si="1"/>
        <v>0</v>
      </c>
      <c r="O26" s="9"/>
      <c r="P26" s="9"/>
    </row>
    <row r="27" spans="1:16" x14ac:dyDescent="0.3">
      <c r="A27" s="10" t="s">
        <v>716</v>
      </c>
      <c r="B27" s="9"/>
      <c r="C27" s="11" t="str">
        <f>IFERROR(VLOOKUP(B27,'Plan Cultivos'!$A$5:$X$204,2,FALSE()),"")</f>
        <v/>
      </c>
      <c r="D27" s="11" t="str">
        <f>IFERROR(VLOOKUP(B27,'Plan Cultivos'!$A$5:$X$204,4,FALSE()),"")</f>
        <v/>
      </c>
      <c r="E27" s="9"/>
      <c r="F27" s="9"/>
      <c r="G27" s="9"/>
      <c r="H27" s="9"/>
      <c r="I27" s="9"/>
      <c r="J27" s="15"/>
      <c r="K27" s="16" t="str">
        <f t="shared" si="0"/>
        <v/>
      </c>
      <c r="L27" s="12"/>
      <c r="M27" s="9"/>
      <c r="N27" s="11">
        <f t="shared" si="1"/>
        <v>0</v>
      </c>
      <c r="O27" s="9"/>
      <c r="P27" s="9"/>
    </row>
    <row r="28" spans="1:16" x14ac:dyDescent="0.3">
      <c r="A28" s="10" t="s">
        <v>717</v>
      </c>
      <c r="B28" s="9"/>
      <c r="C28" s="11" t="str">
        <f>IFERROR(VLOOKUP(B28,'Plan Cultivos'!$A$5:$X$204,2,FALSE()),"")</f>
        <v/>
      </c>
      <c r="D28" s="11" t="str">
        <f>IFERROR(VLOOKUP(B28,'Plan Cultivos'!$A$5:$X$204,4,FALSE()),"")</f>
        <v/>
      </c>
      <c r="E28" s="9"/>
      <c r="F28" s="9"/>
      <c r="G28" s="9"/>
      <c r="H28" s="9"/>
      <c r="I28" s="9"/>
      <c r="J28" s="15"/>
      <c r="K28" s="16" t="str">
        <f t="shared" si="0"/>
        <v/>
      </c>
      <c r="L28" s="12"/>
      <c r="M28" s="9"/>
      <c r="N28" s="11">
        <f t="shared" si="1"/>
        <v>0</v>
      </c>
      <c r="O28" s="9"/>
      <c r="P28" s="9"/>
    </row>
    <row r="29" spans="1:16" x14ac:dyDescent="0.3">
      <c r="A29" s="10" t="s">
        <v>718</v>
      </c>
      <c r="B29" s="9"/>
      <c r="C29" s="11" t="str">
        <f>IFERROR(VLOOKUP(B29,'Plan Cultivos'!$A$5:$X$204,2,FALSE()),"")</f>
        <v/>
      </c>
      <c r="D29" s="11" t="str">
        <f>IFERROR(VLOOKUP(B29,'Plan Cultivos'!$A$5:$X$204,4,FALSE()),"")</f>
        <v/>
      </c>
      <c r="E29" s="9"/>
      <c r="F29" s="9"/>
      <c r="G29" s="9"/>
      <c r="H29" s="9"/>
      <c r="I29" s="9"/>
      <c r="J29" s="15"/>
      <c r="K29" s="16" t="str">
        <f t="shared" si="0"/>
        <v/>
      </c>
      <c r="L29" s="12"/>
      <c r="M29" s="9"/>
      <c r="N29" s="11">
        <f t="shared" si="1"/>
        <v>0</v>
      </c>
      <c r="O29" s="9"/>
      <c r="P29" s="9"/>
    </row>
    <row r="30" spans="1:16" x14ac:dyDescent="0.3">
      <c r="A30" s="10" t="s">
        <v>719</v>
      </c>
      <c r="B30" s="9"/>
      <c r="C30" s="11" t="str">
        <f>IFERROR(VLOOKUP(B30,'Plan Cultivos'!$A$5:$X$204,2,FALSE()),"")</f>
        <v/>
      </c>
      <c r="D30" s="11" t="str">
        <f>IFERROR(VLOOKUP(B30,'Plan Cultivos'!$A$5:$X$204,4,FALSE()),"")</f>
        <v/>
      </c>
      <c r="E30" s="9"/>
      <c r="F30" s="9"/>
      <c r="G30" s="9"/>
      <c r="H30" s="9"/>
      <c r="I30" s="9"/>
      <c r="J30" s="15"/>
      <c r="K30" s="16" t="str">
        <f t="shared" si="0"/>
        <v/>
      </c>
      <c r="L30" s="12"/>
      <c r="M30" s="9"/>
      <c r="N30" s="11">
        <f t="shared" si="1"/>
        <v>0</v>
      </c>
      <c r="O30" s="9"/>
      <c r="P30" s="9"/>
    </row>
    <row r="31" spans="1:16" x14ac:dyDescent="0.3">
      <c r="A31" s="10" t="s">
        <v>720</v>
      </c>
      <c r="B31" s="9"/>
      <c r="C31" s="11" t="str">
        <f>IFERROR(VLOOKUP(B31,'Plan Cultivos'!$A$5:$X$204,2,FALSE()),"")</f>
        <v/>
      </c>
      <c r="D31" s="11" t="str">
        <f>IFERROR(VLOOKUP(B31,'Plan Cultivos'!$A$5:$X$204,4,FALSE()),"")</f>
        <v/>
      </c>
      <c r="E31" s="9"/>
      <c r="F31" s="9"/>
      <c r="G31" s="9"/>
      <c r="H31" s="9"/>
      <c r="I31" s="9"/>
      <c r="J31" s="15"/>
      <c r="K31" s="16" t="str">
        <f t="shared" si="0"/>
        <v/>
      </c>
      <c r="L31" s="12"/>
      <c r="M31" s="9"/>
      <c r="N31" s="11">
        <f t="shared" si="1"/>
        <v>0</v>
      </c>
      <c r="O31" s="9"/>
      <c r="P31" s="9"/>
    </row>
    <row r="32" spans="1:16" x14ac:dyDescent="0.3">
      <c r="A32" s="10" t="s">
        <v>721</v>
      </c>
      <c r="B32" s="9"/>
      <c r="C32" s="11" t="str">
        <f>IFERROR(VLOOKUP(B32,'Plan Cultivos'!$A$5:$X$204,2,FALSE()),"")</f>
        <v/>
      </c>
      <c r="D32" s="11" t="str">
        <f>IFERROR(VLOOKUP(B32,'Plan Cultivos'!$A$5:$X$204,4,FALSE()),"")</f>
        <v/>
      </c>
      <c r="E32" s="9"/>
      <c r="F32" s="9"/>
      <c r="G32" s="9"/>
      <c r="H32" s="9"/>
      <c r="I32" s="9"/>
      <c r="J32" s="15"/>
      <c r="K32" s="16" t="str">
        <f t="shared" si="0"/>
        <v/>
      </c>
      <c r="L32" s="12"/>
      <c r="M32" s="9"/>
      <c r="N32" s="11">
        <f t="shared" si="1"/>
        <v>0</v>
      </c>
      <c r="O32" s="9"/>
      <c r="P32" s="9"/>
    </row>
    <row r="33" spans="1:16" x14ac:dyDescent="0.3">
      <c r="A33" s="10" t="s">
        <v>722</v>
      </c>
      <c r="B33" s="9"/>
      <c r="C33" s="11" t="str">
        <f>IFERROR(VLOOKUP(B33,'Plan Cultivos'!$A$5:$X$204,2,FALSE()),"")</f>
        <v/>
      </c>
      <c r="D33" s="11" t="str">
        <f>IFERROR(VLOOKUP(B33,'Plan Cultivos'!$A$5:$X$204,4,FALSE()),"")</f>
        <v/>
      </c>
      <c r="E33" s="9"/>
      <c r="F33" s="9"/>
      <c r="G33" s="9"/>
      <c r="H33" s="9"/>
      <c r="I33" s="9"/>
      <c r="J33" s="15"/>
      <c r="K33" s="16" t="str">
        <f t="shared" si="0"/>
        <v/>
      </c>
      <c r="L33" s="12"/>
      <c r="M33" s="9"/>
      <c r="N33" s="11">
        <f t="shared" si="1"/>
        <v>0</v>
      </c>
      <c r="O33" s="9"/>
      <c r="P33" s="9"/>
    </row>
    <row r="34" spans="1:16" x14ac:dyDescent="0.3">
      <c r="A34" s="10" t="s">
        <v>723</v>
      </c>
      <c r="B34" s="9"/>
      <c r="C34" s="11" t="str">
        <f>IFERROR(VLOOKUP(B34,'Plan Cultivos'!$A$5:$X$204,2,FALSE()),"")</f>
        <v/>
      </c>
      <c r="D34" s="11" t="str">
        <f>IFERROR(VLOOKUP(B34,'Plan Cultivos'!$A$5:$X$204,4,FALSE()),"")</f>
        <v/>
      </c>
      <c r="E34" s="9"/>
      <c r="F34" s="9"/>
      <c r="G34" s="9"/>
      <c r="H34" s="9"/>
      <c r="I34" s="9"/>
      <c r="J34" s="15"/>
      <c r="K34" s="16" t="str">
        <f t="shared" si="0"/>
        <v/>
      </c>
      <c r="L34" s="12"/>
      <c r="M34" s="9"/>
      <c r="N34" s="11">
        <f t="shared" si="1"/>
        <v>0</v>
      </c>
      <c r="O34" s="9"/>
      <c r="P34" s="9"/>
    </row>
    <row r="35" spans="1:16" x14ac:dyDescent="0.3">
      <c r="A35" s="10" t="s">
        <v>724</v>
      </c>
      <c r="B35" s="9"/>
      <c r="C35" s="11" t="str">
        <f>IFERROR(VLOOKUP(B35,'Plan Cultivos'!$A$5:$X$204,2,FALSE()),"")</f>
        <v/>
      </c>
      <c r="D35" s="11" t="str">
        <f>IFERROR(VLOOKUP(B35,'Plan Cultivos'!$A$5:$X$204,4,FALSE()),"")</f>
        <v/>
      </c>
      <c r="E35" s="9"/>
      <c r="F35" s="9"/>
      <c r="G35" s="9"/>
      <c r="H35" s="9"/>
      <c r="I35" s="9"/>
      <c r="J35" s="15"/>
      <c r="K35" s="16" t="str">
        <f t="shared" si="0"/>
        <v/>
      </c>
      <c r="L35" s="12"/>
      <c r="M35" s="9"/>
      <c r="N35" s="11">
        <f t="shared" si="1"/>
        <v>0</v>
      </c>
      <c r="O35" s="9"/>
      <c r="P35" s="9"/>
    </row>
    <row r="36" spans="1:16" x14ac:dyDescent="0.3">
      <c r="A36" s="10" t="s">
        <v>725</v>
      </c>
      <c r="B36" s="9"/>
      <c r="C36" s="11" t="str">
        <f>IFERROR(VLOOKUP(B36,'Plan Cultivos'!$A$5:$X$204,2,FALSE()),"")</f>
        <v/>
      </c>
      <c r="D36" s="11" t="str">
        <f>IFERROR(VLOOKUP(B36,'Plan Cultivos'!$A$5:$X$204,4,FALSE()),"")</f>
        <v/>
      </c>
      <c r="E36" s="9"/>
      <c r="F36" s="9"/>
      <c r="G36" s="9"/>
      <c r="H36" s="9"/>
      <c r="I36" s="9"/>
      <c r="J36" s="15"/>
      <c r="K36" s="16" t="str">
        <f t="shared" si="0"/>
        <v/>
      </c>
      <c r="L36" s="12"/>
      <c r="M36" s="9"/>
      <c r="N36" s="11">
        <f t="shared" si="1"/>
        <v>0</v>
      </c>
      <c r="O36" s="9"/>
      <c r="P36" s="9"/>
    </row>
    <row r="37" spans="1:16" x14ac:dyDescent="0.3">
      <c r="A37" s="10" t="s">
        <v>726</v>
      </c>
      <c r="B37" s="9"/>
      <c r="C37" s="11" t="str">
        <f>IFERROR(VLOOKUP(B37,'Plan Cultivos'!$A$5:$X$204,2,FALSE()),"")</f>
        <v/>
      </c>
      <c r="D37" s="11" t="str">
        <f>IFERROR(VLOOKUP(B37,'Plan Cultivos'!$A$5:$X$204,4,FALSE()),"")</f>
        <v/>
      </c>
      <c r="E37" s="9"/>
      <c r="F37" s="9"/>
      <c r="G37" s="9"/>
      <c r="H37" s="9"/>
      <c r="I37" s="9"/>
      <c r="J37" s="15"/>
      <c r="K37" s="16" t="str">
        <f t="shared" si="0"/>
        <v/>
      </c>
      <c r="L37" s="12"/>
      <c r="M37" s="9"/>
      <c r="N37" s="11">
        <f t="shared" si="1"/>
        <v>0</v>
      </c>
      <c r="O37" s="9"/>
      <c r="P37" s="9"/>
    </row>
    <row r="38" spans="1:16" x14ac:dyDescent="0.3">
      <c r="A38" s="10" t="s">
        <v>727</v>
      </c>
      <c r="B38" s="9"/>
      <c r="C38" s="11" t="str">
        <f>IFERROR(VLOOKUP(B38,'Plan Cultivos'!$A$5:$X$204,2,FALSE()),"")</f>
        <v/>
      </c>
      <c r="D38" s="11" t="str">
        <f>IFERROR(VLOOKUP(B38,'Plan Cultivos'!$A$5:$X$204,4,FALSE()),"")</f>
        <v/>
      </c>
      <c r="E38" s="9"/>
      <c r="F38" s="9"/>
      <c r="G38" s="9"/>
      <c r="H38" s="9"/>
      <c r="I38" s="9"/>
      <c r="J38" s="15"/>
      <c r="K38" s="16" t="str">
        <f t="shared" si="0"/>
        <v/>
      </c>
      <c r="L38" s="12"/>
      <c r="M38" s="9"/>
      <c r="N38" s="11">
        <f t="shared" si="1"/>
        <v>0</v>
      </c>
      <c r="O38" s="9"/>
      <c r="P38" s="9"/>
    </row>
    <row r="39" spans="1:16" x14ac:dyDescent="0.3">
      <c r="A39" s="10" t="s">
        <v>728</v>
      </c>
      <c r="B39" s="9"/>
      <c r="C39" s="11" t="str">
        <f>IFERROR(VLOOKUP(B39,'Plan Cultivos'!$A$5:$X$204,2,FALSE()),"")</f>
        <v/>
      </c>
      <c r="D39" s="11" t="str">
        <f>IFERROR(VLOOKUP(B39,'Plan Cultivos'!$A$5:$X$204,4,FALSE()),"")</f>
        <v/>
      </c>
      <c r="E39" s="9"/>
      <c r="F39" s="9"/>
      <c r="G39" s="9"/>
      <c r="H39" s="9"/>
      <c r="I39" s="9"/>
      <c r="J39" s="15"/>
      <c r="K39" s="16" t="str">
        <f t="shared" si="0"/>
        <v/>
      </c>
      <c r="L39" s="12"/>
      <c r="M39" s="9"/>
      <c r="N39" s="11">
        <f t="shared" si="1"/>
        <v>0</v>
      </c>
      <c r="O39" s="9"/>
      <c r="P39" s="9"/>
    </row>
    <row r="40" spans="1:16" x14ac:dyDescent="0.3">
      <c r="A40" s="10" t="s">
        <v>729</v>
      </c>
      <c r="B40" s="9"/>
      <c r="C40" s="11" t="str">
        <f>IFERROR(VLOOKUP(B40,'Plan Cultivos'!$A$5:$X$204,2,FALSE()),"")</f>
        <v/>
      </c>
      <c r="D40" s="11" t="str">
        <f>IFERROR(VLOOKUP(B40,'Plan Cultivos'!$A$5:$X$204,4,FALSE()),"")</f>
        <v/>
      </c>
      <c r="E40" s="9"/>
      <c r="F40" s="9"/>
      <c r="G40" s="9"/>
      <c r="H40" s="9"/>
      <c r="I40" s="9"/>
      <c r="J40" s="15"/>
      <c r="K40" s="16" t="str">
        <f t="shared" si="0"/>
        <v/>
      </c>
      <c r="L40" s="12"/>
      <c r="M40" s="9"/>
      <c r="N40" s="11">
        <f t="shared" si="1"/>
        <v>0</v>
      </c>
      <c r="O40" s="9"/>
      <c r="P40" s="9"/>
    </row>
    <row r="41" spans="1:16" x14ac:dyDescent="0.3">
      <c r="A41" s="10" t="s">
        <v>730</v>
      </c>
      <c r="B41" s="9"/>
      <c r="C41" s="11" t="str">
        <f>IFERROR(VLOOKUP(B41,'Plan Cultivos'!$A$5:$X$204,2,FALSE()),"")</f>
        <v/>
      </c>
      <c r="D41" s="11" t="str">
        <f>IFERROR(VLOOKUP(B41,'Plan Cultivos'!$A$5:$X$204,4,FALSE()),"")</f>
        <v/>
      </c>
      <c r="E41" s="9"/>
      <c r="F41" s="9"/>
      <c r="G41" s="9"/>
      <c r="H41" s="9"/>
      <c r="I41" s="9"/>
      <c r="J41" s="15"/>
      <c r="K41" s="16" t="str">
        <f t="shared" si="0"/>
        <v/>
      </c>
      <c r="L41" s="12"/>
      <c r="M41" s="9"/>
      <c r="N41" s="11">
        <f t="shared" si="1"/>
        <v>0</v>
      </c>
      <c r="O41" s="9"/>
      <c r="P41" s="9"/>
    </row>
    <row r="42" spans="1:16" x14ac:dyDescent="0.3">
      <c r="A42" s="10" t="s">
        <v>731</v>
      </c>
      <c r="B42" s="9"/>
      <c r="C42" s="11" t="str">
        <f>IFERROR(VLOOKUP(B42,'Plan Cultivos'!$A$5:$X$204,2,FALSE()),"")</f>
        <v/>
      </c>
      <c r="D42" s="11" t="str">
        <f>IFERROR(VLOOKUP(B42,'Plan Cultivos'!$A$5:$X$204,4,FALSE()),"")</f>
        <v/>
      </c>
      <c r="E42" s="9"/>
      <c r="F42" s="9"/>
      <c r="G42" s="9"/>
      <c r="H42" s="9"/>
      <c r="I42" s="9"/>
      <c r="J42" s="15"/>
      <c r="K42" s="16" t="str">
        <f t="shared" si="0"/>
        <v/>
      </c>
      <c r="L42" s="12"/>
      <c r="M42" s="9"/>
      <c r="N42" s="11">
        <f t="shared" si="1"/>
        <v>0</v>
      </c>
      <c r="O42" s="9"/>
      <c r="P42" s="9"/>
    </row>
    <row r="43" spans="1:16" x14ac:dyDescent="0.3">
      <c r="A43" s="10" t="s">
        <v>732</v>
      </c>
      <c r="B43" s="9"/>
      <c r="C43" s="11" t="str">
        <f>IFERROR(VLOOKUP(B43,'Plan Cultivos'!$A$5:$X$204,2,FALSE()),"")</f>
        <v/>
      </c>
      <c r="D43" s="11" t="str">
        <f>IFERROR(VLOOKUP(B43,'Plan Cultivos'!$A$5:$X$204,4,FALSE()),"")</f>
        <v/>
      </c>
      <c r="E43" s="9"/>
      <c r="F43" s="9"/>
      <c r="G43" s="9"/>
      <c r="H43" s="9"/>
      <c r="I43" s="9"/>
      <c r="J43" s="15"/>
      <c r="K43" s="16" t="str">
        <f t="shared" si="0"/>
        <v/>
      </c>
      <c r="L43" s="12"/>
      <c r="M43" s="9"/>
      <c r="N43" s="11">
        <f t="shared" si="1"/>
        <v>0</v>
      </c>
      <c r="O43" s="9"/>
      <c r="P43" s="9"/>
    </row>
    <row r="44" spans="1:16" x14ac:dyDescent="0.3">
      <c r="A44" s="10" t="s">
        <v>733</v>
      </c>
      <c r="B44" s="9"/>
      <c r="C44" s="11" t="str">
        <f>IFERROR(VLOOKUP(B44,'Plan Cultivos'!$A$5:$X$204,2,FALSE()),"")</f>
        <v/>
      </c>
      <c r="D44" s="11" t="str">
        <f>IFERROR(VLOOKUP(B44,'Plan Cultivos'!$A$5:$X$204,4,FALSE()),"")</f>
        <v/>
      </c>
      <c r="E44" s="9"/>
      <c r="F44" s="9"/>
      <c r="G44" s="9"/>
      <c r="H44" s="9"/>
      <c r="I44" s="9"/>
      <c r="J44" s="15"/>
      <c r="K44" s="16" t="str">
        <f t="shared" si="0"/>
        <v/>
      </c>
      <c r="L44" s="12"/>
      <c r="M44" s="9"/>
      <c r="N44" s="11">
        <f t="shared" si="1"/>
        <v>0</v>
      </c>
      <c r="O44" s="9"/>
      <c r="P44" s="9"/>
    </row>
    <row r="45" spans="1:16" x14ac:dyDescent="0.3">
      <c r="A45" s="10" t="s">
        <v>734</v>
      </c>
      <c r="B45" s="9"/>
      <c r="C45" s="11" t="str">
        <f>IFERROR(VLOOKUP(B45,'Plan Cultivos'!$A$5:$X$204,2,FALSE()),"")</f>
        <v/>
      </c>
      <c r="D45" s="11" t="str">
        <f>IFERROR(VLOOKUP(B45,'Plan Cultivos'!$A$5:$X$204,4,FALSE()),"")</f>
        <v/>
      </c>
      <c r="E45" s="9"/>
      <c r="F45" s="9"/>
      <c r="G45" s="9"/>
      <c r="H45" s="9"/>
      <c r="I45" s="9"/>
      <c r="J45" s="15"/>
      <c r="K45" s="16" t="str">
        <f t="shared" si="0"/>
        <v/>
      </c>
      <c r="L45" s="12"/>
      <c r="M45" s="9"/>
      <c r="N45" s="11">
        <f t="shared" si="1"/>
        <v>0</v>
      </c>
      <c r="O45" s="9"/>
      <c r="P45" s="9"/>
    </row>
    <row r="46" spans="1:16" x14ac:dyDescent="0.3">
      <c r="A46" s="10" t="s">
        <v>735</v>
      </c>
      <c r="B46" s="9"/>
      <c r="C46" s="11" t="str">
        <f>IFERROR(VLOOKUP(B46,'Plan Cultivos'!$A$5:$X$204,2,FALSE()),"")</f>
        <v/>
      </c>
      <c r="D46" s="11" t="str">
        <f>IFERROR(VLOOKUP(B46,'Plan Cultivos'!$A$5:$X$204,4,FALSE()),"")</f>
        <v/>
      </c>
      <c r="E46" s="9"/>
      <c r="F46" s="9"/>
      <c r="G46" s="9"/>
      <c r="H46" s="9"/>
      <c r="I46" s="9"/>
      <c r="J46" s="15"/>
      <c r="K46" s="16" t="str">
        <f t="shared" si="0"/>
        <v/>
      </c>
      <c r="L46" s="12"/>
      <c r="M46" s="9"/>
      <c r="N46" s="11">
        <f t="shared" si="1"/>
        <v>0</v>
      </c>
      <c r="O46" s="9"/>
      <c r="P46" s="9"/>
    </row>
    <row r="47" spans="1:16" x14ac:dyDescent="0.3">
      <c r="A47" s="10" t="s">
        <v>736</v>
      </c>
      <c r="B47" s="9"/>
      <c r="C47" s="11" t="str">
        <f>IFERROR(VLOOKUP(B47,'Plan Cultivos'!$A$5:$X$204,2,FALSE()),"")</f>
        <v/>
      </c>
      <c r="D47" s="11" t="str">
        <f>IFERROR(VLOOKUP(B47,'Plan Cultivos'!$A$5:$X$204,4,FALSE()),"")</f>
        <v/>
      </c>
      <c r="E47" s="9"/>
      <c r="F47" s="9"/>
      <c r="G47" s="9"/>
      <c r="H47" s="9"/>
      <c r="I47" s="9"/>
      <c r="J47" s="15"/>
      <c r="K47" s="16" t="str">
        <f t="shared" si="0"/>
        <v/>
      </c>
      <c r="L47" s="12"/>
      <c r="M47" s="9"/>
      <c r="N47" s="11">
        <f t="shared" si="1"/>
        <v>0</v>
      </c>
      <c r="O47" s="9"/>
      <c r="P47" s="9"/>
    </row>
    <row r="48" spans="1:16" x14ac:dyDescent="0.3">
      <c r="A48" s="10" t="s">
        <v>737</v>
      </c>
      <c r="B48" s="9"/>
      <c r="C48" s="11" t="str">
        <f>IFERROR(VLOOKUP(B48,'Plan Cultivos'!$A$5:$X$204,2,FALSE()),"")</f>
        <v/>
      </c>
      <c r="D48" s="11" t="str">
        <f>IFERROR(VLOOKUP(B48,'Plan Cultivos'!$A$5:$X$204,4,FALSE()),"")</f>
        <v/>
      </c>
      <c r="E48" s="9"/>
      <c r="F48" s="9"/>
      <c r="G48" s="9"/>
      <c r="H48" s="9"/>
      <c r="I48" s="9"/>
      <c r="J48" s="15"/>
      <c r="K48" s="16" t="str">
        <f t="shared" si="0"/>
        <v/>
      </c>
      <c r="L48" s="12"/>
      <c r="M48" s="9"/>
      <c r="N48" s="11">
        <f t="shared" si="1"/>
        <v>0</v>
      </c>
      <c r="O48" s="9"/>
      <c r="P48" s="9"/>
    </row>
    <row r="49" spans="1:16" x14ac:dyDescent="0.3">
      <c r="A49" s="10" t="s">
        <v>738</v>
      </c>
      <c r="B49" s="9"/>
      <c r="C49" s="11" t="str">
        <f>IFERROR(VLOOKUP(B49,'Plan Cultivos'!$A$5:$X$204,2,FALSE()),"")</f>
        <v/>
      </c>
      <c r="D49" s="11" t="str">
        <f>IFERROR(VLOOKUP(B49,'Plan Cultivos'!$A$5:$X$204,4,FALSE()),"")</f>
        <v/>
      </c>
      <c r="E49" s="9"/>
      <c r="F49" s="9"/>
      <c r="G49" s="9"/>
      <c r="H49" s="9"/>
      <c r="I49" s="9"/>
      <c r="J49" s="15"/>
      <c r="K49" s="16" t="str">
        <f t="shared" si="0"/>
        <v/>
      </c>
      <c r="L49" s="12"/>
      <c r="M49" s="9"/>
      <c r="N49" s="11">
        <f t="shared" si="1"/>
        <v>0</v>
      </c>
      <c r="O49" s="9"/>
      <c r="P49" s="9"/>
    </row>
    <row r="50" spans="1:16" x14ac:dyDescent="0.3">
      <c r="A50" s="10" t="s">
        <v>739</v>
      </c>
      <c r="B50" s="9"/>
      <c r="C50" s="11" t="str">
        <f>IFERROR(VLOOKUP(B50,'Plan Cultivos'!$A$5:$X$204,2,FALSE()),"")</f>
        <v/>
      </c>
      <c r="D50" s="11" t="str">
        <f>IFERROR(VLOOKUP(B50,'Plan Cultivos'!$A$5:$X$204,4,FALSE()),"")</f>
        <v/>
      </c>
      <c r="E50" s="9"/>
      <c r="F50" s="9"/>
      <c r="G50" s="9"/>
      <c r="H50" s="9"/>
      <c r="I50" s="9"/>
      <c r="J50" s="15"/>
      <c r="K50" s="16" t="str">
        <f t="shared" si="0"/>
        <v/>
      </c>
      <c r="L50" s="12"/>
      <c r="M50" s="9"/>
      <c r="N50" s="11">
        <f t="shared" si="1"/>
        <v>0</v>
      </c>
      <c r="O50" s="9"/>
      <c r="P50" s="9"/>
    </row>
    <row r="51" spans="1:16" x14ac:dyDescent="0.3">
      <c r="A51" s="10" t="s">
        <v>740</v>
      </c>
      <c r="B51" s="9"/>
      <c r="C51" s="11" t="str">
        <f>IFERROR(VLOOKUP(B51,'Plan Cultivos'!$A$5:$X$204,2,FALSE()),"")</f>
        <v/>
      </c>
      <c r="D51" s="11" t="str">
        <f>IFERROR(VLOOKUP(B51,'Plan Cultivos'!$A$5:$X$204,4,FALSE()),"")</f>
        <v/>
      </c>
      <c r="E51" s="9"/>
      <c r="F51" s="9"/>
      <c r="G51" s="9"/>
      <c r="H51" s="9"/>
      <c r="I51" s="9"/>
      <c r="J51" s="15"/>
      <c r="K51" s="16" t="str">
        <f t="shared" si="0"/>
        <v/>
      </c>
      <c r="L51" s="12"/>
      <c r="M51" s="9"/>
      <c r="N51" s="11">
        <f t="shared" si="1"/>
        <v>0</v>
      </c>
      <c r="O51" s="9"/>
      <c r="P51" s="9"/>
    </row>
    <row r="52" spans="1:16" x14ac:dyDescent="0.3">
      <c r="A52" s="10" t="s">
        <v>741</v>
      </c>
      <c r="B52" s="9"/>
      <c r="C52" s="11" t="str">
        <f>IFERROR(VLOOKUP(B52,'Plan Cultivos'!$A$5:$X$204,2,FALSE()),"")</f>
        <v/>
      </c>
      <c r="D52" s="11" t="str">
        <f>IFERROR(VLOOKUP(B52,'Plan Cultivos'!$A$5:$X$204,4,FALSE()),"")</f>
        <v/>
      </c>
      <c r="E52" s="9"/>
      <c r="F52" s="9"/>
      <c r="G52" s="9"/>
      <c r="H52" s="9"/>
      <c r="I52" s="9"/>
      <c r="J52" s="15"/>
      <c r="K52" s="16" t="str">
        <f t="shared" si="0"/>
        <v/>
      </c>
      <c r="L52" s="12"/>
      <c r="M52" s="9"/>
      <c r="N52" s="11">
        <f t="shared" si="1"/>
        <v>0</v>
      </c>
      <c r="O52" s="9"/>
      <c r="P52" s="9"/>
    </row>
    <row r="53" spans="1:16" x14ac:dyDescent="0.3">
      <c r="A53" s="10" t="s">
        <v>742</v>
      </c>
      <c r="B53" s="9"/>
      <c r="C53" s="11" t="str">
        <f>IFERROR(VLOOKUP(B53,'Plan Cultivos'!$A$5:$X$204,2,FALSE()),"")</f>
        <v/>
      </c>
      <c r="D53" s="11" t="str">
        <f>IFERROR(VLOOKUP(B53,'Plan Cultivos'!$A$5:$X$204,4,FALSE()),"")</f>
        <v/>
      </c>
      <c r="E53" s="9"/>
      <c r="F53" s="9"/>
      <c r="G53" s="9"/>
      <c r="H53" s="9"/>
      <c r="I53" s="9"/>
      <c r="J53" s="15"/>
      <c r="K53" s="16" t="str">
        <f t="shared" si="0"/>
        <v/>
      </c>
      <c r="L53" s="12"/>
      <c r="M53" s="9"/>
      <c r="N53" s="11">
        <f t="shared" si="1"/>
        <v>0</v>
      </c>
      <c r="O53" s="9"/>
      <c r="P53" s="9"/>
    </row>
    <row r="54" spans="1:16" x14ac:dyDescent="0.3">
      <c r="A54" s="10" t="s">
        <v>743</v>
      </c>
      <c r="B54" s="9"/>
      <c r="C54" s="11" t="str">
        <f>IFERROR(VLOOKUP(B54,'Plan Cultivos'!$A$5:$X$204,2,FALSE()),"")</f>
        <v/>
      </c>
      <c r="D54" s="11" t="str">
        <f>IFERROR(VLOOKUP(B54,'Plan Cultivos'!$A$5:$X$204,4,FALSE()),"")</f>
        <v/>
      </c>
      <c r="E54" s="9"/>
      <c r="F54" s="9"/>
      <c r="G54" s="9"/>
      <c r="H54" s="9"/>
      <c r="I54" s="9"/>
      <c r="J54" s="15"/>
      <c r="K54" s="16" t="str">
        <f t="shared" si="0"/>
        <v/>
      </c>
      <c r="L54" s="12"/>
      <c r="M54" s="9"/>
      <c r="N54" s="11">
        <f t="shared" si="1"/>
        <v>0</v>
      </c>
      <c r="O54" s="9"/>
      <c r="P54" s="9"/>
    </row>
    <row r="55" spans="1:16" x14ac:dyDescent="0.3">
      <c r="A55" s="10" t="s">
        <v>744</v>
      </c>
      <c r="B55" s="9"/>
      <c r="C55" s="11" t="str">
        <f>IFERROR(VLOOKUP(B55,'Plan Cultivos'!$A$5:$X$204,2,FALSE()),"")</f>
        <v/>
      </c>
      <c r="D55" s="11" t="str">
        <f>IFERROR(VLOOKUP(B55,'Plan Cultivos'!$A$5:$X$204,4,FALSE()),"")</f>
        <v/>
      </c>
      <c r="E55" s="9"/>
      <c r="F55" s="9"/>
      <c r="G55" s="9"/>
      <c r="H55" s="9"/>
      <c r="I55" s="9"/>
      <c r="J55" s="15"/>
      <c r="K55" s="16" t="str">
        <f t="shared" si="0"/>
        <v/>
      </c>
      <c r="L55" s="12"/>
      <c r="M55" s="9"/>
      <c r="N55" s="11">
        <f t="shared" si="1"/>
        <v>0</v>
      </c>
      <c r="O55" s="9"/>
      <c r="P55" s="9"/>
    </row>
    <row r="56" spans="1:16" x14ac:dyDescent="0.3">
      <c r="A56" s="10" t="s">
        <v>745</v>
      </c>
      <c r="B56" s="9"/>
      <c r="C56" s="11" t="str">
        <f>IFERROR(VLOOKUP(B56,'Plan Cultivos'!$A$5:$X$204,2,FALSE()),"")</f>
        <v/>
      </c>
      <c r="D56" s="11" t="str">
        <f>IFERROR(VLOOKUP(B56,'Plan Cultivos'!$A$5:$X$204,4,FALSE()),"")</f>
        <v/>
      </c>
      <c r="E56" s="9"/>
      <c r="F56" s="9"/>
      <c r="G56" s="9"/>
      <c r="H56" s="9"/>
      <c r="I56" s="9"/>
      <c r="J56" s="15"/>
      <c r="K56" s="16" t="str">
        <f t="shared" si="0"/>
        <v/>
      </c>
      <c r="L56" s="12"/>
      <c r="M56" s="9"/>
      <c r="N56" s="11">
        <f t="shared" si="1"/>
        <v>0</v>
      </c>
      <c r="O56" s="9"/>
      <c r="P56" s="9"/>
    </row>
    <row r="57" spans="1:16" x14ac:dyDescent="0.3">
      <c r="A57" s="10" t="s">
        <v>746</v>
      </c>
      <c r="B57" s="9"/>
      <c r="C57" s="11" t="str">
        <f>IFERROR(VLOOKUP(B57,'Plan Cultivos'!$A$5:$X$204,2,FALSE()),"")</f>
        <v/>
      </c>
      <c r="D57" s="11" t="str">
        <f>IFERROR(VLOOKUP(B57,'Plan Cultivos'!$A$5:$X$204,4,FALSE()),"")</f>
        <v/>
      </c>
      <c r="E57" s="9"/>
      <c r="F57" s="9"/>
      <c r="G57" s="9"/>
      <c r="H57" s="9"/>
      <c r="I57" s="9"/>
      <c r="J57" s="15"/>
      <c r="K57" s="16" t="str">
        <f t="shared" si="0"/>
        <v/>
      </c>
      <c r="L57" s="12"/>
      <c r="M57" s="9"/>
      <c r="N57" s="11">
        <f t="shared" si="1"/>
        <v>0</v>
      </c>
      <c r="O57" s="9"/>
      <c r="P57" s="9"/>
    </row>
    <row r="58" spans="1:16" x14ac:dyDescent="0.3">
      <c r="A58" s="10" t="s">
        <v>747</v>
      </c>
      <c r="B58" s="9"/>
      <c r="C58" s="11" t="str">
        <f>IFERROR(VLOOKUP(B58,'Plan Cultivos'!$A$5:$X$204,2,FALSE()),"")</f>
        <v/>
      </c>
      <c r="D58" s="11" t="str">
        <f>IFERROR(VLOOKUP(B58,'Plan Cultivos'!$A$5:$X$204,4,FALSE()),"")</f>
        <v/>
      </c>
      <c r="E58" s="9"/>
      <c r="F58" s="9"/>
      <c r="G58" s="9"/>
      <c r="H58" s="9"/>
      <c r="I58" s="9"/>
      <c r="J58" s="15"/>
      <c r="K58" s="16" t="str">
        <f t="shared" si="0"/>
        <v/>
      </c>
      <c r="L58" s="12"/>
      <c r="M58" s="9"/>
      <c r="N58" s="11">
        <f t="shared" si="1"/>
        <v>0</v>
      </c>
      <c r="O58" s="9"/>
      <c r="P58" s="9"/>
    </row>
    <row r="59" spans="1:16" x14ac:dyDescent="0.3">
      <c r="A59" s="10" t="s">
        <v>748</v>
      </c>
      <c r="B59" s="9"/>
      <c r="C59" s="11" t="str">
        <f>IFERROR(VLOOKUP(B59,'Plan Cultivos'!$A$5:$X$204,2,FALSE()),"")</f>
        <v/>
      </c>
      <c r="D59" s="11" t="str">
        <f>IFERROR(VLOOKUP(B59,'Plan Cultivos'!$A$5:$X$204,4,FALSE()),"")</f>
        <v/>
      </c>
      <c r="E59" s="9"/>
      <c r="F59" s="9"/>
      <c r="G59" s="9"/>
      <c r="H59" s="9"/>
      <c r="I59" s="9"/>
      <c r="J59" s="15"/>
      <c r="K59" s="16" t="str">
        <f t="shared" si="0"/>
        <v/>
      </c>
      <c r="L59" s="12"/>
      <c r="M59" s="9"/>
      <c r="N59" s="11">
        <f t="shared" si="1"/>
        <v>0</v>
      </c>
      <c r="O59" s="9"/>
      <c r="P59" s="9"/>
    </row>
    <row r="60" spans="1:16" x14ac:dyDescent="0.3">
      <c r="A60" s="10" t="s">
        <v>749</v>
      </c>
      <c r="B60" s="9"/>
      <c r="C60" s="11" t="str">
        <f>IFERROR(VLOOKUP(B60,'Plan Cultivos'!$A$5:$X$204,2,FALSE()),"")</f>
        <v/>
      </c>
      <c r="D60" s="11" t="str">
        <f>IFERROR(VLOOKUP(B60,'Plan Cultivos'!$A$5:$X$204,4,FALSE()),"")</f>
        <v/>
      </c>
      <c r="E60" s="9"/>
      <c r="F60" s="9"/>
      <c r="G60" s="9"/>
      <c r="H60" s="9"/>
      <c r="I60" s="9"/>
      <c r="J60" s="15"/>
      <c r="K60" s="16" t="str">
        <f t="shared" si="0"/>
        <v/>
      </c>
      <c r="L60" s="12"/>
      <c r="M60" s="9"/>
      <c r="N60" s="11">
        <f t="shared" si="1"/>
        <v>0</v>
      </c>
      <c r="O60" s="9"/>
      <c r="P60" s="9"/>
    </row>
    <row r="61" spans="1:16" x14ac:dyDescent="0.3">
      <c r="A61" s="10" t="s">
        <v>750</v>
      </c>
      <c r="B61" s="9"/>
      <c r="C61" s="11" t="str">
        <f>IFERROR(VLOOKUP(B61,'Plan Cultivos'!$A$5:$X$204,2,FALSE()),"")</f>
        <v/>
      </c>
      <c r="D61" s="11" t="str">
        <f>IFERROR(VLOOKUP(B61,'Plan Cultivos'!$A$5:$X$204,4,FALSE()),"")</f>
        <v/>
      </c>
      <c r="E61" s="9"/>
      <c r="F61" s="9"/>
      <c r="G61" s="9"/>
      <c r="H61" s="9"/>
      <c r="I61" s="9"/>
      <c r="J61" s="15"/>
      <c r="K61" s="16" t="str">
        <f t="shared" si="0"/>
        <v/>
      </c>
      <c r="L61" s="12"/>
      <c r="M61" s="9"/>
      <c r="N61" s="11">
        <f t="shared" si="1"/>
        <v>0</v>
      </c>
      <c r="O61" s="9"/>
      <c r="P61" s="9"/>
    </row>
    <row r="62" spans="1:16" x14ac:dyDescent="0.3">
      <c r="A62" s="10" t="s">
        <v>751</v>
      </c>
      <c r="B62" s="9"/>
      <c r="C62" s="11" t="str">
        <f>IFERROR(VLOOKUP(B62,'Plan Cultivos'!$A$5:$X$204,2,FALSE()),"")</f>
        <v/>
      </c>
      <c r="D62" s="11" t="str">
        <f>IFERROR(VLOOKUP(B62,'Plan Cultivos'!$A$5:$X$204,4,FALSE()),"")</f>
        <v/>
      </c>
      <c r="E62" s="9"/>
      <c r="F62" s="9"/>
      <c r="G62" s="9"/>
      <c r="H62" s="9"/>
      <c r="I62" s="9"/>
      <c r="J62" s="15"/>
      <c r="K62" s="16" t="str">
        <f t="shared" si="0"/>
        <v/>
      </c>
      <c r="L62" s="12"/>
      <c r="M62" s="9"/>
      <c r="N62" s="11">
        <f t="shared" si="1"/>
        <v>0</v>
      </c>
      <c r="O62" s="9"/>
      <c r="P62" s="9"/>
    </row>
    <row r="63" spans="1:16" x14ac:dyDescent="0.3">
      <c r="A63" s="10" t="s">
        <v>752</v>
      </c>
      <c r="B63" s="9"/>
      <c r="C63" s="11" t="str">
        <f>IFERROR(VLOOKUP(B63,'Plan Cultivos'!$A$5:$X$204,2,FALSE()),"")</f>
        <v/>
      </c>
      <c r="D63" s="11" t="str">
        <f>IFERROR(VLOOKUP(B63,'Plan Cultivos'!$A$5:$X$204,4,FALSE()),"")</f>
        <v/>
      </c>
      <c r="E63" s="9"/>
      <c r="F63" s="9"/>
      <c r="G63" s="9"/>
      <c r="H63" s="9"/>
      <c r="I63" s="9"/>
      <c r="J63" s="15"/>
      <c r="K63" s="16" t="str">
        <f t="shared" si="0"/>
        <v/>
      </c>
      <c r="L63" s="12"/>
      <c r="M63" s="9"/>
      <c r="N63" s="11">
        <f t="shared" si="1"/>
        <v>0</v>
      </c>
      <c r="O63" s="9"/>
      <c r="P63" s="9"/>
    </row>
    <row r="64" spans="1:16" x14ac:dyDescent="0.3">
      <c r="A64" s="10" t="s">
        <v>753</v>
      </c>
      <c r="B64" s="9"/>
      <c r="C64" s="11" t="str">
        <f>IFERROR(VLOOKUP(B64,'Plan Cultivos'!$A$5:$X$204,2,FALSE()),"")</f>
        <v/>
      </c>
      <c r="D64" s="11" t="str">
        <f>IFERROR(VLOOKUP(B64,'Plan Cultivos'!$A$5:$X$204,4,FALSE()),"")</f>
        <v/>
      </c>
      <c r="E64" s="9"/>
      <c r="F64" s="9"/>
      <c r="G64" s="9"/>
      <c r="H64" s="9"/>
      <c r="I64" s="9"/>
      <c r="J64" s="15"/>
      <c r="K64" s="16" t="str">
        <f t="shared" si="0"/>
        <v/>
      </c>
      <c r="L64" s="12"/>
      <c r="M64" s="9"/>
      <c r="N64" s="11">
        <f t="shared" si="1"/>
        <v>0</v>
      </c>
      <c r="O64" s="9"/>
      <c r="P64" s="9"/>
    </row>
    <row r="65" spans="1:16" x14ac:dyDescent="0.3">
      <c r="A65" s="10" t="s">
        <v>754</v>
      </c>
      <c r="B65" s="9"/>
      <c r="C65" s="11" t="str">
        <f>IFERROR(VLOOKUP(B65,'Plan Cultivos'!$A$5:$X$204,2,FALSE()),"")</f>
        <v/>
      </c>
      <c r="D65" s="11" t="str">
        <f>IFERROR(VLOOKUP(B65,'Plan Cultivos'!$A$5:$X$204,4,FALSE()),"")</f>
        <v/>
      </c>
      <c r="E65" s="9"/>
      <c r="F65" s="9"/>
      <c r="G65" s="9"/>
      <c r="H65" s="9"/>
      <c r="I65" s="9"/>
      <c r="J65" s="15"/>
      <c r="K65" s="16" t="str">
        <f t="shared" si="0"/>
        <v/>
      </c>
      <c r="L65" s="12"/>
      <c r="M65" s="9"/>
      <c r="N65" s="11">
        <f t="shared" si="1"/>
        <v>0</v>
      </c>
      <c r="O65" s="9"/>
      <c r="P65" s="9"/>
    </row>
    <row r="66" spans="1:16" x14ac:dyDescent="0.3">
      <c r="A66" s="10" t="s">
        <v>755</v>
      </c>
      <c r="B66" s="9"/>
      <c r="C66" s="11" t="str">
        <f>IFERROR(VLOOKUP(B66,'Plan Cultivos'!$A$5:$X$204,2,FALSE()),"")</f>
        <v/>
      </c>
      <c r="D66" s="11" t="str">
        <f>IFERROR(VLOOKUP(B66,'Plan Cultivos'!$A$5:$X$204,4,FALSE()),"")</f>
        <v/>
      </c>
      <c r="E66" s="9"/>
      <c r="F66" s="9"/>
      <c r="G66" s="9"/>
      <c r="H66" s="9"/>
      <c r="I66" s="9"/>
      <c r="J66" s="15"/>
      <c r="K66" s="16" t="str">
        <f t="shared" si="0"/>
        <v/>
      </c>
      <c r="L66" s="12"/>
      <c r="M66" s="9"/>
      <c r="N66" s="11">
        <f t="shared" si="1"/>
        <v>0</v>
      </c>
      <c r="O66" s="9"/>
      <c r="P66" s="9"/>
    </row>
    <row r="67" spans="1:16" x14ac:dyDescent="0.3">
      <c r="A67" s="10" t="s">
        <v>756</v>
      </c>
      <c r="B67" s="9"/>
      <c r="C67" s="11" t="str">
        <f>IFERROR(VLOOKUP(B67,'Plan Cultivos'!$A$5:$X$204,2,FALSE()),"")</f>
        <v/>
      </c>
      <c r="D67" s="11" t="str">
        <f>IFERROR(VLOOKUP(B67,'Plan Cultivos'!$A$5:$X$204,4,FALSE()),"")</f>
        <v/>
      </c>
      <c r="E67" s="9"/>
      <c r="F67" s="9"/>
      <c r="G67" s="9"/>
      <c r="H67" s="9"/>
      <c r="I67" s="9"/>
      <c r="J67" s="15"/>
      <c r="K67" s="16" t="str">
        <f t="shared" si="0"/>
        <v/>
      </c>
      <c r="L67" s="12"/>
      <c r="M67" s="9"/>
      <c r="N67" s="11">
        <f t="shared" si="1"/>
        <v>0</v>
      </c>
      <c r="O67" s="9"/>
      <c r="P67" s="9"/>
    </row>
    <row r="68" spans="1:16" x14ac:dyDescent="0.3">
      <c r="A68" s="10" t="s">
        <v>757</v>
      </c>
      <c r="B68" s="9"/>
      <c r="C68" s="11" t="str">
        <f>IFERROR(VLOOKUP(B68,'Plan Cultivos'!$A$5:$X$204,2,FALSE()),"")</f>
        <v/>
      </c>
      <c r="D68" s="11" t="str">
        <f>IFERROR(VLOOKUP(B68,'Plan Cultivos'!$A$5:$X$204,4,FALSE()),"")</f>
        <v/>
      </c>
      <c r="E68" s="9"/>
      <c r="F68" s="9"/>
      <c r="G68" s="9"/>
      <c r="H68" s="9"/>
      <c r="I68" s="9"/>
      <c r="J68" s="15"/>
      <c r="K68" s="16" t="str">
        <f t="shared" si="0"/>
        <v/>
      </c>
      <c r="L68" s="12"/>
      <c r="M68" s="9"/>
      <c r="N68" s="11">
        <f t="shared" si="1"/>
        <v>0</v>
      </c>
      <c r="O68" s="9"/>
      <c r="P68" s="9"/>
    </row>
    <row r="69" spans="1:16" x14ac:dyDescent="0.3">
      <c r="A69" s="10" t="s">
        <v>758</v>
      </c>
      <c r="B69" s="9"/>
      <c r="C69" s="11" t="str">
        <f>IFERROR(VLOOKUP(B69,'Plan Cultivos'!$A$5:$X$204,2,FALSE()),"")</f>
        <v/>
      </c>
      <c r="D69" s="11" t="str">
        <f>IFERROR(VLOOKUP(B69,'Plan Cultivos'!$A$5:$X$204,4,FALSE()),"")</f>
        <v/>
      </c>
      <c r="E69" s="9"/>
      <c r="F69" s="9"/>
      <c r="G69" s="9"/>
      <c r="H69" s="9"/>
      <c r="I69" s="9"/>
      <c r="J69" s="15"/>
      <c r="K69" s="16" t="str">
        <f t="shared" ref="K69:K132" si="2">IF(OR(I69="",J69=""),"",I69*J69)</f>
        <v/>
      </c>
      <c r="L69" s="12"/>
      <c r="M69" s="9"/>
      <c r="N69" s="11">
        <f t="shared" ref="N69:N132" si="3">MAX(0,I69-M69)</f>
        <v>0</v>
      </c>
      <c r="O69" s="9"/>
      <c r="P69" s="9"/>
    </row>
    <row r="70" spans="1:16" x14ac:dyDescent="0.3">
      <c r="A70" s="10" t="s">
        <v>759</v>
      </c>
      <c r="B70" s="9"/>
      <c r="C70" s="11" t="str">
        <f>IFERROR(VLOOKUP(B70,'Plan Cultivos'!$A$5:$X$204,2,FALSE()),"")</f>
        <v/>
      </c>
      <c r="D70" s="11" t="str">
        <f>IFERROR(VLOOKUP(B70,'Plan Cultivos'!$A$5:$X$204,4,FALSE()),"")</f>
        <v/>
      </c>
      <c r="E70" s="9"/>
      <c r="F70" s="9"/>
      <c r="G70" s="9"/>
      <c r="H70" s="9"/>
      <c r="I70" s="9"/>
      <c r="J70" s="15"/>
      <c r="K70" s="16" t="str">
        <f t="shared" si="2"/>
        <v/>
      </c>
      <c r="L70" s="12"/>
      <c r="M70" s="9"/>
      <c r="N70" s="11">
        <f t="shared" si="3"/>
        <v>0</v>
      </c>
      <c r="O70" s="9"/>
      <c r="P70" s="9"/>
    </row>
    <row r="71" spans="1:16" x14ac:dyDescent="0.3">
      <c r="A71" s="10" t="s">
        <v>760</v>
      </c>
      <c r="B71" s="9"/>
      <c r="C71" s="11" t="str">
        <f>IFERROR(VLOOKUP(B71,'Plan Cultivos'!$A$5:$X$204,2,FALSE()),"")</f>
        <v/>
      </c>
      <c r="D71" s="11" t="str">
        <f>IFERROR(VLOOKUP(B71,'Plan Cultivos'!$A$5:$X$204,4,FALSE()),"")</f>
        <v/>
      </c>
      <c r="E71" s="9"/>
      <c r="F71" s="9"/>
      <c r="G71" s="9"/>
      <c r="H71" s="9"/>
      <c r="I71" s="9"/>
      <c r="J71" s="15"/>
      <c r="K71" s="16" t="str">
        <f t="shared" si="2"/>
        <v/>
      </c>
      <c r="L71" s="12"/>
      <c r="M71" s="9"/>
      <c r="N71" s="11">
        <f t="shared" si="3"/>
        <v>0</v>
      </c>
      <c r="O71" s="9"/>
      <c r="P71" s="9"/>
    </row>
    <row r="72" spans="1:16" x14ac:dyDescent="0.3">
      <c r="A72" s="10" t="s">
        <v>761</v>
      </c>
      <c r="B72" s="9"/>
      <c r="C72" s="11" t="str">
        <f>IFERROR(VLOOKUP(B72,'Plan Cultivos'!$A$5:$X$204,2,FALSE()),"")</f>
        <v/>
      </c>
      <c r="D72" s="11" t="str">
        <f>IFERROR(VLOOKUP(B72,'Plan Cultivos'!$A$5:$X$204,4,FALSE()),"")</f>
        <v/>
      </c>
      <c r="E72" s="9"/>
      <c r="F72" s="9"/>
      <c r="G72" s="9"/>
      <c r="H72" s="9"/>
      <c r="I72" s="9"/>
      <c r="J72" s="15"/>
      <c r="K72" s="16" t="str">
        <f t="shared" si="2"/>
        <v/>
      </c>
      <c r="L72" s="12"/>
      <c r="M72" s="9"/>
      <c r="N72" s="11">
        <f t="shared" si="3"/>
        <v>0</v>
      </c>
      <c r="O72" s="9"/>
      <c r="P72" s="9"/>
    </row>
    <row r="73" spans="1:16" x14ac:dyDescent="0.3">
      <c r="A73" s="10" t="s">
        <v>762</v>
      </c>
      <c r="B73" s="9"/>
      <c r="C73" s="11" t="str">
        <f>IFERROR(VLOOKUP(B73,'Plan Cultivos'!$A$5:$X$204,2,FALSE()),"")</f>
        <v/>
      </c>
      <c r="D73" s="11" t="str">
        <f>IFERROR(VLOOKUP(B73,'Plan Cultivos'!$A$5:$X$204,4,FALSE()),"")</f>
        <v/>
      </c>
      <c r="E73" s="9"/>
      <c r="F73" s="9"/>
      <c r="G73" s="9"/>
      <c r="H73" s="9"/>
      <c r="I73" s="9"/>
      <c r="J73" s="15"/>
      <c r="K73" s="16" t="str">
        <f t="shared" si="2"/>
        <v/>
      </c>
      <c r="L73" s="12"/>
      <c r="M73" s="9"/>
      <c r="N73" s="11">
        <f t="shared" si="3"/>
        <v>0</v>
      </c>
      <c r="O73" s="9"/>
      <c r="P73" s="9"/>
    </row>
    <row r="74" spans="1:16" x14ac:dyDescent="0.3">
      <c r="A74" s="10" t="s">
        <v>763</v>
      </c>
      <c r="B74" s="9"/>
      <c r="C74" s="11" t="str">
        <f>IFERROR(VLOOKUP(B74,'Plan Cultivos'!$A$5:$X$204,2,FALSE()),"")</f>
        <v/>
      </c>
      <c r="D74" s="11" t="str">
        <f>IFERROR(VLOOKUP(B74,'Plan Cultivos'!$A$5:$X$204,4,FALSE()),"")</f>
        <v/>
      </c>
      <c r="E74" s="9"/>
      <c r="F74" s="9"/>
      <c r="G74" s="9"/>
      <c r="H74" s="9"/>
      <c r="I74" s="9"/>
      <c r="J74" s="15"/>
      <c r="K74" s="16" t="str">
        <f t="shared" si="2"/>
        <v/>
      </c>
      <c r="L74" s="12"/>
      <c r="M74" s="9"/>
      <c r="N74" s="11">
        <f t="shared" si="3"/>
        <v>0</v>
      </c>
      <c r="O74" s="9"/>
      <c r="P74" s="9"/>
    </row>
    <row r="75" spans="1:16" x14ac:dyDescent="0.3">
      <c r="A75" s="10" t="s">
        <v>764</v>
      </c>
      <c r="B75" s="9"/>
      <c r="C75" s="11" t="str">
        <f>IFERROR(VLOOKUP(B75,'Plan Cultivos'!$A$5:$X$204,2,FALSE()),"")</f>
        <v/>
      </c>
      <c r="D75" s="11" t="str">
        <f>IFERROR(VLOOKUP(B75,'Plan Cultivos'!$A$5:$X$204,4,FALSE()),"")</f>
        <v/>
      </c>
      <c r="E75" s="9"/>
      <c r="F75" s="9"/>
      <c r="G75" s="9"/>
      <c r="H75" s="9"/>
      <c r="I75" s="9"/>
      <c r="J75" s="15"/>
      <c r="K75" s="16" t="str">
        <f t="shared" si="2"/>
        <v/>
      </c>
      <c r="L75" s="12"/>
      <c r="M75" s="9"/>
      <c r="N75" s="11">
        <f t="shared" si="3"/>
        <v>0</v>
      </c>
      <c r="O75" s="9"/>
      <c r="P75" s="9"/>
    </row>
    <row r="76" spans="1:16" x14ac:dyDescent="0.3">
      <c r="A76" s="10" t="s">
        <v>765</v>
      </c>
      <c r="B76" s="9"/>
      <c r="C76" s="11" t="str">
        <f>IFERROR(VLOOKUP(B76,'Plan Cultivos'!$A$5:$X$204,2,FALSE()),"")</f>
        <v/>
      </c>
      <c r="D76" s="11" t="str">
        <f>IFERROR(VLOOKUP(B76,'Plan Cultivos'!$A$5:$X$204,4,FALSE()),"")</f>
        <v/>
      </c>
      <c r="E76" s="9"/>
      <c r="F76" s="9"/>
      <c r="G76" s="9"/>
      <c r="H76" s="9"/>
      <c r="I76" s="9"/>
      <c r="J76" s="15"/>
      <c r="K76" s="16" t="str">
        <f t="shared" si="2"/>
        <v/>
      </c>
      <c r="L76" s="12"/>
      <c r="M76" s="9"/>
      <c r="N76" s="11">
        <f t="shared" si="3"/>
        <v>0</v>
      </c>
      <c r="O76" s="9"/>
      <c r="P76" s="9"/>
    </row>
    <row r="77" spans="1:16" x14ac:dyDescent="0.3">
      <c r="A77" s="10" t="s">
        <v>766</v>
      </c>
      <c r="B77" s="9"/>
      <c r="C77" s="11" t="str">
        <f>IFERROR(VLOOKUP(B77,'Plan Cultivos'!$A$5:$X$204,2,FALSE()),"")</f>
        <v/>
      </c>
      <c r="D77" s="11" t="str">
        <f>IFERROR(VLOOKUP(B77,'Plan Cultivos'!$A$5:$X$204,4,FALSE()),"")</f>
        <v/>
      </c>
      <c r="E77" s="9"/>
      <c r="F77" s="9"/>
      <c r="G77" s="9"/>
      <c r="H77" s="9"/>
      <c r="I77" s="9"/>
      <c r="J77" s="15"/>
      <c r="K77" s="16" t="str">
        <f t="shared" si="2"/>
        <v/>
      </c>
      <c r="L77" s="12"/>
      <c r="M77" s="9"/>
      <c r="N77" s="11">
        <f t="shared" si="3"/>
        <v>0</v>
      </c>
      <c r="O77" s="9"/>
      <c r="P77" s="9"/>
    </row>
    <row r="78" spans="1:16" x14ac:dyDescent="0.3">
      <c r="A78" s="10" t="s">
        <v>767</v>
      </c>
      <c r="B78" s="9"/>
      <c r="C78" s="11" t="str">
        <f>IFERROR(VLOOKUP(B78,'Plan Cultivos'!$A$5:$X$204,2,FALSE()),"")</f>
        <v/>
      </c>
      <c r="D78" s="11" t="str">
        <f>IFERROR(VLOOKUP(B78,'Plan Cultivos'!$A$5:$X$204,4,FALSE()),"")</f>
        <v/>
      </c>
      <c r="E78" s="9"/>
      <c r="F78" s="9"/>
      <c r="G78" s="9"/>
      <c r="H78" s="9"/>
      <c r="I78" s="9"/>
      <c r="J78" s="15"/>
      <c r="K78" s="16" t="str">
        <f t="shared" si="2"/>
        <v/>
      </c>
      <c r="L78" s="12"/>
      <c r="M78" s="9"/>
      <c r="N78" s="11">
        <f t="shared" si="3"/>
        <v>0</v>
      </c>
      <c r="O78" s="9"/>
      <c r="P78" s="9"/>
    </row>
    <row r="79" spans="1:16" x14ac:dyDescent="0.3">
      <c r="A79" s="10" t="s">
        <v>768</v>
      </c>
      <c r="B79" s="9"/>
      <c r="C79" s="11" t="str">
        <f>IFERROR(VLOOKUP(B79,'Plan Cultivos'!$A$5:$X$204,2,FALSE()),"")</f>
        <v/>
      </c>
      <c r="D79" s="11" t="str">
        <f>IFERROR(VLOOKUP(B79,'Plan Cultivos'!$A$5:$X$204,4,FALSE()),"")</f>
        <v/>
      </c>
      <c r="E79" s="9"/>
      <c r="F79" s="9"/>
      <c r="G79" s="9"/>
      <c r="H79" s="9"/>
      <c r="I79" s="9"/>
      <c r="J79" s="15"/>
      <c r="K79" s="16" t="str">
        <f t="shared" si="2"/>
        <v/>
      </c>
      <c r="L79" s="12"/>
      <c r="M79" s="9"/>
      <c r="N79" s="11">
        <f t="shared" si="3"/>
        <v>0</v>
      </c>
      <c r="O79" s="9"/>
      <c r="P79" s="9"/>
    </row>
    <row r="80" spans="1:16" x14ac:dyDescent="0.3">
      <c r="A80" s="10" t="s">
        <v>769</v>
      </c>
      <c r="B80" s="9"/>
      <c r="C80" s="11" t="str">
        <f>IFERROR(VLOOKUP(B80,'Plan Cultivos'!$A$5:$X$204,2,FALSE()),"")</f>
        <v/>
      </c>
      <c r="D80" s="11" t="str">
        <f>IFERROR(VLOOKUP(B80,'Plan Cultivos'!$A$5:$X$204,4,FALSE()),"")</f>
        <v/>
      </c>
      <c r="E80" s="9"/>
      <c r="F80" s="9"/>
      <c r="G80" s="9"/>
      <c r="H80" s="9"/>
      <c r="I80" s="9"/>
      <c r="J80" s="15"/>
      <c r="K80" s="16" t="str">
        <f t="shared" si="2"/>
        <v/>
      </c>
      <c r="L80" s="12"/>
      <c r="M80" s="9"/>
      <c r="N80" s="11">
        <f t="shared" si="3"/>
        <v>0</v>
      </c>
      <c r="O80" s="9"/>
      <c r="P80" s="9"/>
    </row>
    <row r="81" spans="1:16" x14ac:dyDescent="0.3">
      <c r="A81" s="10" t="s">
        <v>770</v>
      </c>
      <c r="B81" s="9"/>
      <c r="C81" s="11" t="str">
        <f>IFERROR(VLOOKUP(B81,'Plan Cultivos'!$A$5:$X$204,2,FALSE()),"")</f>
        <v/>
      </c>
      <c r="D81" s="11" t="str">
        <f>IFERROR(VLOOKUP(B81,'Plan Cultivos'!$A$5:$X$204,4,FALSE()),"")</f>
        <v/>
      </c>
      <c r="E81" s="9"/>
      <c r="F81" s="9"/>
      <c r="G81" s="9"/>
      <c r="H81" s="9"/>
      <c r="I81" s="9"/>
      <c r="J81" s="15"/>
      <c r="K81" s="16" t="str">
        <f t="shared" si="2"/>
        <v/>
      </c>
      <c r="L81" s="12"/>
      <c r="M81" s="9"/>
      <c r="N81" s="11">
        <f t="shared" si="3"/>
        <v>0</v>
      </c>
      <c r="O81" s="9"/>
      <c r="P81" s="9"/>
    </row>
    <row r="82" spans="1:16" x14ac:dyDescent="0.3">
      <c r="A82" s="10" t="s">
        <v>771</v>
      </c>
      <c r="B82" s="9"/>
      <c r="C82" s="11" t="str">
        <f>IFERROR(VLOOKUP(B82,'Plan Cultivos'!$A$5:$X$204,2,FALSE()),"")</f>
        <v/>
      </c>
      <c r="D82" s="11" t="str">
        <f>IFERROR(VLOOKUP(B82,'Plan Cultivos'!$A$5:$X$204,4,FALSE()),"")</f>
        <v/>
      </c>
      <c r="E82" s="9"/>
      <c r="F82" s="9"/>
      <c r="G82" s="9"/>
      <c r="H82" s="9"/>
      <c r="I82" s="9"/>
      <c r="J82" s="15"/>
      <c r="K82" s="16" t="str">
        <f t="shared" si="2"/>
        <v/>
      </c>
      <c r="L82" s="12"/>
      <c r="M82" s="9"/>
      <c r="N82" s="11">
        <f t="shared" si="3"/>
        <v>0</v>
      </c>
      <c r="O82" s="9"/>
      <c r="P82" s="9"/>
    </row>
    <row r="83" spans="1:16" x14ac:dyDescent="0.3">
      <c r="A83" s="10" t="s">
        <v>772</v>
      </c>
      <c r="B83" s="9"/>
      <c r="C83" s="11" t="str">
        <f>IFERROR(VLOOKUP(B83,'Plan Cultivos'!$A$5:$X$204,2,FALSE()),"")</f>
        <v/>
      </c>
      <c r="D83" s="11" t="str">
        <f>IFERROR(VLOOKUP(B83,'Plan Cultivos'!$A$5:$X$204,4,FALSE()),"")</f>
        <v/>
      </c>
      <c r="E83" s="9"/>
      <c r="F83" s="9"/>
      <c r="G83" s="9"/>
      <c r="H83" s="9"/>
      <c r="I83" s="9"/>
      <c r="J83" s="15"/>
      <c r="K83" s="16" t="str">
        <f t="shared" si="2"/>
        <v/>
      </c>
      <c r="L83" s="12"/>
      <c r="M83" s="9"/>
      <c r="N83" s="11">
        <f t="shared" si="3"/>
        <v>0</v>
      </c>
      <c r="O83" s="9"/>
      <c r="P83" s="9"/>
    </row>
    <row r="84" spans="1:16" x14ac:dyDescent="0.3">
      <c r="A84" s="10" t="s">
        <v>773</v>
      </c>
      <c r="B84" s="9"/>
      <c r="C84" s="11" t="str">
        <f>IFERROR(VLOOKUP(B84,'Plan Cultivos'!$A$5:$X$204,2,FALSE()),"")</f>
        <v/>
      </c>
      <c r="D84" s="11" t="str">
        <f>IFERROR(VLOOKUP(B84,'Plan Cultivos'!$A$5:$X$204,4,FALSE()),"")</f>
        <v/>
      </c>
      <c r="E84" s="9"/>
      <c r="F84" s="9"/>
      <c r="G84" s="9"/>
      <c r="H84" s="9"/>
      <c r="I84" s="9"/>
      <c r="J84" s="15"/>
      <c r="K84" s="16" t="str">
        <f t="shared" si="2"/>
        <v/>
      </c>
      <c r="L84" s="12"/>
      <c r="M84" s="9"/>
      <c r="N84" s="11">
        <f t="shared" si="3"/>
        <v>0</v>
      </c>
      <c r="O84" s="9"/>
      <c r="P84" s="9"/>
    </row>
    <row r="85" spans="1:16" x14ac:dyDescent="0.3">
      <c r="A85" s="10" t="s">
        <v>774</v>
      </c>
      <c r="B85" s="9"/>
      <c r="C85" s="11" t="str">
        <f>IFERROR(VLOOKUP(B85,'Plan Cultivos'!$A$5:$X$204,2,FALSE()),"")</f>
        <v/>
      </c>
      <c r="D85" s="11" t="str">
        <f>IFERROR(VLOOKUP(B85,'Plan Cultivos'!$A$5:$X$204,4,FALSE()),"")</f>
        <v/>
      </c>
      <c r="E85" s="9"/>
      <c r="F85" s="9"/>
      <c r="G85" s="9"/>
      <c r="H85" s="9"/>
      <c r="I85" s="9"/>
      <c r="J85" s="15"/>
      <c r="K85" s="16" t="str">
        <f t="shared" si="2"/>
        <v/>
      </c>
      <c r="L85" s="12"/>
      <c r="M85" s="9"/>
      <c r="N85" s="11">
        <f t="shared" si="3"/>
        <v>0</v>
      </c>
      <c r="O85" s="9"/>
      <c r="P85" s="9"/>
    </row>
    <row r="86" spans="1:16" x14ac:dyDescent="0.3">
      <c r="A86" s="10" t="s">
        <v>775</v>
      </c>
      <c r="B86" s="9"/>
      <c r="C86" s="11" t="str">
        <f>IFERROR(VLOOKUP(B86,'Plan Cultivos'!$A$5:$X$204,2,FALSE()),"")</f>
        <v/>
      </c>
      <c r="D86" s="11" t="str">
        <f>IFERROR(VLOOKUP(B86,'Plan Cultivos'!$A$5:$X$204,4,FALSE()),"")</f>
        <v/>
      </c>
      <c r="E86" s="9"/>
      <c r="F86" s="9"/>
      <c r="G86" s="9"/>
      <c r="H86" s="9"/>
      <c r="I86" s="9"/>
      <c r="J86" s="15"/>
      <c r="K86" s="16" t="str">
        <f t="shared" si="2"/>
        <v/>
      </c>
      <c r="L86" s="12"/>
      <c r="M86" s="9"/>
      <c r="N86" s="11">
        <f t="shared" si="3"/>
        <v>0</v>
      </c>
      <c r="O86" s="9"/>
      <c r="P86" s="9"/>
    </row>
    <row r="87" spans="1:16" x14ac:dyDescent="0.3">
      <c r="A87" s="10" t="s">
        <v>776</v>
      </c>
      <c r="B87" s="9"/>
      <c r="C87" s="11" t="str">
        <f>IFERROR(VLOOKUP(B87,'Plan Cultivos'!$A$5:$X$204,2,FALSE()),"")</f>
        <v/>
      </c>
      <c r="D87" s="11" t="str">
        <f>IFERROR(VLOOKUP(B87,'Plan Cultivos'!$A$5:$X$204,4,FALSE()),"")</f>
        <v/>
      </c>
      <c r="E87" s="9"/>
      <c r="F87" s="9"/>
      <c r="G87" s="9"/>
      <c r="H87" s="9"/>
      <c r="I87" s="9"/>
      <c r="J87" s="15"/>
      <c r="K87" s="16" t="str">
        <f t="shared" si="2"/>
        <v/>
      </c>
      <c r="L87" s="12"/>
      <c r="M87" s="9"/>
      <c r="N87" s="11">
        <f t="shared" si="3"/>
        <v>0</v>
      </c>
      <c r="O87" s="9"/>
      <c r="P87" s="9"/>
    </row>
    <row r="88" spans="1:16" x14ac:dyDescent="0.3">
      <c r="A88" s="10" t="s">
        <v>777</v>
      </c>
      <c r="B88" s="9"/>
      <c r="C88" s="11" t="str">
        <f>IFERROR(VLOOKUP(B88,'Plan Cultivos'!$A$5:$X$204,2,FALSE()),"")</f>
        <v/>
      </c>
      <c r="D88" s="11" t="str">
        <f>IFERROR(VLOOKUP(B88,'Plan Cultivos'!$A$5:$X$204,4,FALSE()),"")</f>
        <v/>
      </c>
      <c r="E88" s="9"/>
      <c r="F88" s="9"/>
      <c r="G88" s="9"/>
      <c r="H88" s="9"/>
      <c r="I88" s="9"/>
      <c r="J88" s="15"/>
      <c r="K88" s="16" t="str">
        <f t="shared" si="2"/>
        <v/>
      </c>
      <c r="L88" s="12"/>
      <c r="M88" s="9"/>
      <c r="N88" s="11">
        <f t="shared" si="3"/>
        <v>0</v>
      </c>
      <c r="O88" s="9"/>
      <c r="P88" s="9"/>
    </row>
    <row r="89" spans="1:16" x14ac:dyDescent="0.3">
      <c r="A89" s="10" t="s">
        <v>778</v>
      </c>
      <c r="B89" s="9"/>
      <c r="C89" s="11" t="str">
        <f>IFERROR(VLOOKUP(B89,'Plan Cultivos'!$A$5:$X$204,2,FALSE()),"")</f>
        <v/>
      </c>
      <c r="D89" s="11" t="str">
        <f>IFERROR(VLOOKUP(B89,'Plan Cultivos'!$A$5:$X$204,4,FALSE()),"")</f>
        <v/>
      </c>
      <c r="E89" s="9"/>
      <c r="F89" s="9"/>
      <c r="G89" s="9"/>
      <c r="H89" s="9"/>
      <c r="I89" s="9"/>
      <c r="J89" s="15"/>
      <c r="K89" s="16" t="str">
        <f t="shared" si="2"/>
        <v/>
      </c>
      <c r="L89" s="12"/>
      <c r="M89" s="9"/>
      <c r="N89" s="11">
        <f t="shared" si="3"/>
        <v>0</v>
      </c>
      <c r="O89" s="9"/>
      <c r="P89" s="9"/>
    </row>
    <row r="90" spans="1:16" x14ac:dyDescent="0.3">
      <c r="A90" s="10" t="s">
        <v>779</v>
      </c>
      <c r="B90" s="9"/>
      <c r="C90" s="11" t="str">
        <f>IFERROR(VLOOKUP(B90,'Plan Cultivos'!$A$5:$X$204,2,FALSE()),"")</f>
        <v/>
      </c>
      <c r="D90" s="11" t="str">
        <f>IFERROR(VLOOKUP(B90,'Plan Cultivos'!$A$5:$X$204,4,FALSE()),"")</f>
        <v/>
      </c>
      <c r="E90" s="9"/>
      <c r="F90" s="9"/>
      <c r="G90" s="9"/>
      <c r="H90" s="9"/>
      <c r="I90" s="9"/>
      <c r="J90" s="15"/>
      <c r="K90" s="16" t="str">
        <f t="shared" si="2"/>
        <v/>
      </c>
      <c r="L90" s="12"/>
      <c r="M90" s="9"/>
      <c r="N90" s="11">
        <f t="shared" si="3"/>
        <v>0</v>
      </c>
      <c r="O90" s="9"/>
      <c r="P90" s="9"/>
    </row>
    <row r="91" spans="1:16" x14ac:dyDescent="0.3">
      <c r="A91" s="10" t="s">
        <v>780</v>
      </c>
      <c r="B91" s="9"/>
      <c r="C91" s="11" t="str">
        <f>IFERROR(VLOOKUP(B91,'Plan Cultivos'!$A$5:$X$204,2,FALSE()),"")</f>
        <v/>
      </c>
      <c r="D91" s="11" t="str">
        <f>IFERROR(VLOOKUP(B91,'Plan Cultivos'!$A$5:$X$204,4,FALSE()),"")</f>
        <v/>
      </c>
      <c r="E91" s="9"/>
      <c r="F91" s="9"/>
      <c r="G91" s="9"/>
      <c r="H91" s="9"/>
      <c r="I91" s="9"/>
      <c r="J91" s="15"/>
      <c r="K91" s="16" t="str">
        <f t="shared" si="2"/>
        <v/>
      </c>
      <c r="L91" s="12"/>
      <c r="M91" s="9"/>
      <c r="N91" s="11">
        <f t="shared" si="3"/>
        <v>0</v>
      </c>
      <c r="O91" s="9"/>
      <c r="P91" s="9"/>
    </row>
    <row r="92" spans="1:16" x14ac:dyDescent="0.3">
      <c r="A92" s="10" t="s">
        <v>781</v>
      </c>
      <c r="B92" s="9"/>
      <c r="C92" s="11" t="str">
        <f>IFERROR(VLOOKUP(B92,'Plan Cultivos'!$A$5:$X$204,2,FALSE()),"")</f>
        <v/>
      </c>
      <c r="D92" s="11" t="str">
        <f>IFERROR(VLOOKUP(B92,'Plan Cultivos'!$A$5:$X$204,4,FALSE()),"")</f>
        <v/>
      </c>
      <c r="E92" s="9"/>
      <c r="F92" s="9"/>
      <c r="G92" s="9"/>
      <c r="H92" s="9"/>
      <c r="I92" s="9"/>
      <c r="J92" s="15"/>
      <c r="K92" s="16" t="str">
        <f t="shared" si="2"/>
        <v/>
      </c>
      <c r="L92" s="12"/>
      <c r="M92" s="9"/>
      <c r="N92" s="11">
        <f t="shared" si="3"/>
        <v>0</v>
      </c>
      <c r="O92" s="9"/>
      <c r="P92" s="9"/>
    </row>
    <row r="93" spans="1:16" x14ac:dyDescent="0.3">
      <c r="A93" s="10" t="s">
        <v>782</v>
      </c>
      <c r="B93" s="9"/>
      <c r="C93" s="11" t="str">
        <f>IFERROR(VLOOKUP(B93,'Plan Cultivos'!$A$5:$X$204,2,FALSE()),"")</f>
        <v/>
      </c>
      <c r="D93" s="11" t="str">
        <f>IFERROR(VLOOKUP(B93,'Plan Cultivos'!$A$5:$X$204,4,FALSE()),"")</f>
        <v/>
      </c>
      <c r="E93" s="9"/>
      <c r="F93" s="9"/>
      <c r="G93" s="9"/>
      <c r="H93" s="9"/>
      <c r="I93" s="9"/>
      <c r="J93" s="15"/>
      <c r="K93" s="16" t="str">
        <f t="shared" si="2"/>
        <v/>
      </c>
      <c r="L93" s="12"/>
      <c r="M93" s="9"/>
      <c r="N93" s="11">
        <f t="shared" si="3"/>
        <v>0</v>
      </c>
      <c r="O93" s="9"/>
      <c r="P93" s="9"/>
    </row>
    <row r="94" spans="1:16" x14ac:dyDescent="0.3">
      <c r="A94" s="10" t="s">
        <v>783</v>
      </c>
      <c r="B94" s="9"/>
      <c r="C94" s="11" t="str">
        <f>IFERROR(VLOOKUP(B94,'Plan Cultivos'!$A$5:$X$204,2,FALSE()),"")</f>
        <v/>
      </c>
      <c r="D94" s="11" t="str">
        <f>IFERROR(VLOOKUP(B94,'Plan Cultivos'!$A$5:$X$204,4,FALSE()),"")</f>
        <v/>
      </c>
      <c r="E94" s="9"/>
      <c r="F94" s="9"/>
      <c r="G94" s="9"/>
      <c r="H94" s="9"/>
      <c r="I94" s="9"/>
      <c r="J94" s="15"/>
      <c r="K94" s="16" t="str">
        <f t="shared" si="2"/>
        <v/>
      </c>
      <c r="L94" s="12"/>
      <c r="M94" s="9"/>
      <c r="N94" s="11">
        <f t="shared" si="3"/>
        <v>0</v>
      </c>
      <c r="O94" s="9"/>
      <c r="P94" s="9"/>
    </row>
    <row r="95" spans="1:16" x14ac:dyDescent="0.3">
      <c r="A95" s="10" t="s">
        <v>784</v>
      </c>
      <c r="B95" s="9"/>
      <c r="C95" s="11" t="str">
        <f>IFERROR(VLOOKUP(B95,'Plan Cultivos'!$A$5:$X$204,2,FALSE()),"")</f>
        <v/>
      </c>
      <c r="D95" s="11" t="str">
        <f>IFERROR(VLOOKUP(B95,'Plan Cultivos'!$A$5:$X$204,4,FALSE()),"")</f>
        <v/>
      </c>
      <c r="E95" s="9"/>
      <c r="F95" s="9"/>
      <c r="G95" s="9"/>
      <c r="H95" s="9"/>
      <c r="I95" s="9"/>
      <c r="J95" s="15"/>
      <c r="K95" s="16" t="str">
        <f t="shared" si="2"/>
        <v/>
      </c>
      <c r="L95" s="12"/>
      <c r="M95" s="9"/>
      <c r="N95" s="11">
        <f t="shared" si="3"/>
        <v>0</v>
      </c>
      <c r="O95" s="9"/>
      <c r="P95" s="9"/>
    </row>
    <row r="96" spans="1:16" x14ac:dyDescent="0.3">
      <c r="A96" s="10" t="s">
        <v>785</v>
      </c>
      <c r="B96" s="9"/>
      <c r="C96" s="11" t="str">
        <f>IFERROR(VLOOKUP(B96,'Plan Cultivos'!$A$5:$X$204,2,FALSE()),"")</f>
        <v/>
      </c>
      <c r="D96" s="11" t="str">
        <f>IFERROR(VLOOKUP(B96,'Plan Cultivos'!$A$5:$X$204,4,FALSE()),"")</f>
        <v/>
      </c>
      <c r="E96" s="9"/>
      <c r="F96" s="9"/>
      <c r="G96" s="9"/>
      <c r="H96" s="9"/>
      <c r="I96" s="9"/>
      <c r="J96" s="15"/>
      <c r="K96" s="16" t="str">
        <f t="shared" si="2"/>
        <v/>
      </c>
      <c r="L96" s="12"/>
      <c r="M96" s="9"/>
      <c r="N96" s="11">
        <f t="shared" si="3"/>
        <v>0</v>
      </c>
      <c r="O96" s="9"/>
      <c r="P96" s="9"/>
    </row>
    <row r="97" spans="1:16" x14ac:dyDescent="0.3">
      <c r="A97" s="10" t="s">
        <v>786</v>
      </c>
      <c r="B97" s="9"/>
      <c r="C97" s="11" t="str">
        <f>IFERROR(VLOOKUP(B97,'Plan Cultivos'!$A$5:$X$204,2,FALSE()),"")</f>
        <v/>
      </c>
      <c r="D97" s="11" t="str">
        <f>IFERROR(VLOOKUP(B97,'Plan Cultivos'!$A$5:$X$204,4,FALSE()),"")</f>
        <v/>
      </c>
      <c r="E97" s="9"/>
      <c r="F97" s="9"/>
      <c r="G97" s="9"/>
      <c r="H97" s="9"/>
      <c r="I97" s="9"/>
      <c r="J97" s="15"/>
      <c r="K97" s="16" t="str">
        <f t="shared" si="2"/>
        <v/>
      </c>
      <c r="L97" s="12"/>
      <c r="M97" s="9"/>
      <c r="N97" s="11">
        <f t="shared" si="3"/>
        <v>0</v>
      </c>
      <c r="O97" s="9"/>
      <c r="P97" s="9"/>
    </row>
    <row r="98" spans="1:16" x14ac:dyDescent="0.3">
      <c r="A98" s="10" t="s">
        <v>787</v>
      </c>
      <c r="B98" s="9"/>
      <c r="C98" s="11" t="str">
        <f>IFERROR(VLOOKUP(B98,'Plan Cultivos'!$A$5:$X$204,2,FALSE()),"")</f>
        <v/>
      </c>
      <c r="D98" s="11" t="str">
        <f>IFERROR(VLOOKUP(B98,'Plan Cultivos'!$A$5:$X$204,4,FALSE()),"")</f>
        <v/>
      </c>
      <c r="E98" s="9"/>
      <c r="F98" s="9"/>
      <c r="G98" s="9"/>
      <c r="H98" s="9"/>
      <c r="I98" s="9"/>
      <c r="J98" s="15"/>
      <c r="K98" s="16" t="str">
        <f t="shared" si="2"/>
        <v/>
      </c>
      <c r="L98" s="12"/>
      <c r="M98" s="9"/>
      <c r="N98" s="11">
        <f t="shared" si="3"/>
        <v>0</v>
      </c>
      <c r="O98" s="9"/>
      <c r="P98" s="9"/>
    </row>
    <row r="99" spans="1:16" x14ac:dyDescent="0.3">
      <c r="A99" s="10" t="s">
        <v>788</v>
      </c>
      <c r="B99" s="9"/>
      <c r="C99" s="11" t="str">
        <f>IFERROR(VLOOKUP(B99,'Plan Cultivos'!$A$5:$X$204,2,FALSE()),"")</f>
        <v/>
      </c>
      <c r="D99" s="11" t="str">
        <f>IFERROR(VLOOKUP(B99,'Plan Cultivos'!$A$5:$X$204,4,FALSE()),"")</f>
        <v/>
      </c>
      <c r="E99" s="9"/>
      <c r="F99" s="9"/>
      <c r="G99" s="9"/>
      <c r="H99" s="9"/>
      <c r="I99" s="9"/>
      <c r="J99" s="15"/>
      <c r="K99" s="16" t="str">
        <f t="shared" si="2"/>
        <v/>
      </c>
      <c r="L99" s="12"/>
      <c r="M99" s="9"/>
      <c r="N99" s="11">
        <f t="shared" si="3"/>
        <v>0</v>
      </c>
      <c r="O99" s="9"/>
      <c r="P99" s="9"/>
    </row>
    <row r="100" spans="1:16" x14ac:dyDescent="0.3">
      <c r="A100" s="10" t="s">
        <v>789</v>
      </c>
      <c r="B100" s="9"/>
      <c r="C100" s="11" t="str">
        <f>IFERROR(VLOOKUP(B100,'Plan Cultivos'!$A$5:$X$204,2,FALSE()),"")</f>
        <v/>
      </c>
      <c r="D100" s="11" t="str">
        <f>IFERROR(VLOOKUP(B100,'Plan Cultivos'!$A$5:$X$204,4,FALSE()),"")</f>
        <v/>
      </c>
      <c r="E100" s="9"/>
      <c r="F100" s="9"/>
      <c r="G100" s="9"/>
      <c r="H100" s="9"/>
      <c r="I100" s="9"/>
      <c r="J100" s="15"/>
      <c r="K100" s="16" t="str">
        <f t="shared" si="2"/>
        <v/>
      </c>
      <c r="L100" s="12"/>
      <c r="M100" s="9"/>
      <c r="N100" s="11">
        <f t="shared" si="3"/>
        <v>0</v>
      </c>
      <c r="O100" s="9"/>
      <c r="P100" s="9"/>
    </row>
    <row r="101" spans="1:16" x14ac:dyDescent="0.3">
      <c r="A101" s="10" t="s">
        <v>790</v>
      </c>
      <c r="B101" s="9"/>
      <c r="C101" s="11" t="str">
        <f>IFERROR(VLOOKUP(B101,'Plan Cultivos'!$A$5:$X$204,2,FALSE()),"")</f>
        <v/>
      </c>
      <c r="D101" s="11" t="str">
        <f>IFERROR(VLOOKUP(B101,'Plan Cultivos'!$A$5:$X$204,4,FALSE()),"")</f>
        <v/>
      </c>
      <c r="E101" s="9"/>
      <c r="F101" s="9"/>
      <c r="G101" s="9"/>
      <c r="H101" s="9"/>
      <c r="I101" s="9"/>
      <c r="J101" s="15"/>
      <c r="K101" s="16" t="str">
        <f t="shared" si="2"/>
        <v/>
      </c>
      <c r="L101" s="12"/>
      <c r="M101" s="9"/>
      <c r="N101" s="11">
        <f t="shared" si="3"/>
        <v>0</v>
      </c>
      <c r="O101" s="9"/>
      <c r="P101" s="9"/>
    </row>
    <row r="102" spans="1:16" x14ac:dyDescent="0.3">
      <c r="A102" s="10" t="s">
        <v>791</v>
      </c>
      <c r="B102" s="9"/>
      <c r="C102" s="11" t="str">
        <f>IFERROR(VLOOKUP(B102,'Plan Cultivos'!$A$5:$X$204,2,FALSE()),"")</f>
        <v/>
      </c>
      <c r="D102" s="11" t="str">
        <f>IFERROR(VLOOKUP(B102,'Plan Cultivos'!$A$5:$X$204,4,FALSE()),"")</f>
        <v/>
      </c>
      <c r="E102" s="9"/>
      <c r="F102" s="9"/>
      <c r="G102" s="9"/>
      <c r="H102" s="9"/>
      <c r="I102" s="9"/>
      <c r="J102" s="15"/>
      <c r="K102" s="16" t="str">
        <f t="shared" si="2"/>
        <v/>
      </c>
      <c r="L102" s="12"/>
      <c r="M102" s="9"/>
      <c r="N102" s="11">
        <f t="shared" si="3"/>
        <v>0</v>
      </c>
      <c r="O102" s="9"/>
      <c r="P102" s="9"/>
    </row>
    <row r="103" spans="1:16" x14ac:dyDescent="0.3">
      <c r="A103" s="10" t="s">
        <v>792</v>
      </c>
      <c r="B103" s="9"/>
      <c r="C103" s="11" t="str">
        <f>IFERROR(VLOOKUP(B103,'Plan Cultivos'!$A$5:$X$204,2,FALSE()),"")</f>
        <v/>
      </c>
      <c r="D103" s="11" t="str">
        <f>IFERROR(VLOOKUP(B103,'Plan Cultivos'!$A$5:$X$204,4,FALSE()),"")</f>
        <v/>
      </c>
      <c r="E103" s="9"/>
      <c r="F103" s="9"/>
      <c r="G103" s="9"/>
      <c r="H103" s="9"/>
      <c r="I103" s="9"/>
      <c r="J103" s="15"/>
      <c r="K103" s="16" t="str">
        <f t="shared" si="2"/>
        <v/>
      </c>
      <c r="L103" s="12"/>
      <c r="M103" s="9"/>
      <c r="N103" s="11">
        <f t="shared" si="3"/>
        <v>0</v>
      </c>
      <c r="O103" s="9"/>
      <c r="P103" s="9"/>
    </row>
    <row r="104" spans="1:16" x14ac:dyDescent="0.3">
      <c r="A104" s="10" t="s">
        <v>793</v>
      </c>
      <c r="B104" s="9"/>
      <c r="C104" s="11" t="str">
        <f>IFERROR(VLOOKUP(B104,'Plan Cultivos'!$A$5:$X$204,2,FALSE()),"")</f>
        <v/>
      </c>
      <c r="D104" s="11" t="str">
        <f>IFERROR(VLOOKUP(B104,'Plan Cultivos'!$A$5:$X$204,4,FALSE()),"")</f>
        <v/>
      </c>
      <c r="E104" s="9"/>
      <c r="F104" s="9"/>
      <c r="G104" s="9"/>
      <c r="H104" s="9"/>
      <c r="I104" s="9"/>
      <c r="J104" s="15"/>
      <c r="K104" s="16" t="str">
        <f t="shared" si="2"/>
        <v/>
      </c>
      <c r="L104" s="12"/>
      <c r="M104" s="9"/>
      <c r="N104" s="11">
        <f t="shared" si="3"/>
        <v>0</v>
      </c>
      <c r="O104" s="9"/>
      <c r="P104" s="9"/>
    </row>
    <row r="105" spans="1:16" x14ac:dyDescent="0.3">
      <c r="A105" s="10" t="s">
        <v>794</v>
      </c>
      <c r="B105" s="9"/>
      <c r="C105" s="11" t="str">
        <f>IFERROR(VLOOKUP(B105,'Plan Cultivos'!$A$5:$X$204,2,FALSE()),"")</f>
        <v/>
      </c>
      <c r="D105" s="11" t="str">
        <f>IFERROR(VLOOKUP(B105,'Plan Cultivos'!$A$5:$X$204,4,FALSE()),"")</f>
        <v/>
      </c>
      <c r="E105" s="9"/>
      <c r="F105" s="9"/>
      <c r="G105" s="9"/>
      <c r="H105" s="9"/>
      <c r="I105" s="9"/>
      <c r="J105" s="15"/>
      <c r="K105" s="16" t="str">
        <f t="shared" si="2"/>
        <v/>
      </c>
      <c r="L105" s="12"/>
      <c r="M105" s="9"/>
      <c r="N105" s="11">
        <f t="shared" si="3"/>
        <v>0</v>
      </c>
      <c r="O105" s="9"/>
      <c r="P105" s="9"/>
    </row>
    <row r="106" spans="1:16" x14ac:dyDescent="0.3">
      <c r="A106" s="10" t="s">
        <v>795</v>
      </c>
      <c r="B106" s="9"/>
      <c r="C106" s="11" t="str">
        <f>IFERROR(VLOOKUP(B106,'Plan Cultivos'!$A$5:$X$204,2,FALSE()),"")</f>
        <v/>
      </c>
      <c r="D106" s="11" t="str">
        <f>IFERROR(VLOOKUP(B106,'Plan Cultivos'!$A$5:$X$204,4,FALSE()),"")</f>
        <v/>
      </c>
      <c r="E106" s="9"/>
      <c r="F106" s="9"/>
      <c r="G106" s="9"/>
      <c r="H106" s="9"/>
      <c r="I106" s="9"/>
      <c r="J106" s="15"/>
      <c r="K106" s="16" t="str">
        <f t="shared" si="2"/>
        <v/>
      </c>
      <c r="L106" s="12"/>
      <c r="M106" s="9"/>
      <c r="N106" s="11">
        <f t="shared" si="3"/>
        <v>0</v>
      </c>
      <c r="O106" s="9"/>
      <c r="P106" s="9"/>
    </row>
    <row r="107" spans="1:16" x14ac:dyDescent="0.3">
      <c r="A107" s="10" t="s">
        <v>796</v>
      </c>
      <c r="B107" s="9"/>
      <c r="C107" s="11" t="str">
        <f>IFERROR(VLOOKUP(B107,'Plan Cultivos'!$A$5:$X$204,2,FALSE()),"")</f>
        <v/>
      </c>
      <c r="D107" s="11" t="str">
        <f>IFERROR(VLOOKUP(B107,'Plan Cultivos'!$A$5:$X$204,4,FALSE()),"")</f>
        <v/>
      </c>
      <c r="E107" s="9"/>
      <c r="F107" s="9"/>
      <c r="G107" s="9"/>
      <c r="H107" s="9"/>
      <c r="I107" s="9"/>
      <c r="J107" s="15"/>
      <c r="K107" s="16" t="str">
        <f t="shared" si="2"/>
        <v/>
      </c>
      <c r="L107" s="12"/>
      <c r="M107" s="9"/>
      <c r="N107" s="11">
        <f t="shared" si="3"/>
        <v>0</v>
      </c>
      <c r="O107" s="9"/>
      <c r="P107" s="9"/>
    </row>
    <row r="108" spans="1:16" x14ac:dyDescent="0.3">
      <c r="A108" s="10" t="s">
        <v>797</v>
      </c>
      <c r="B108" s="9"/>
      <c r="C108" s="11" t="str">
        <f>IFERROR(VLOOKUP(B108,'Plan Cultivos'!$A$5:$X$204,2,FALSE()),"")</f>
        <v/>
      </c>
      <c r="D108" s="11" t="str">
        <f>IFERROR(VLOOKUP(B108,'Plan Cultivos'!$A$5:$X$204,4,FALSE()),"")</f>
        <v/>
      </c>
      <c r="E108" s="9"/>
      <c r="F108" s="9"/>
      <c r="G108" s="9"/>
      <c r="H108" s="9"/>
      <c r="I108" s="9"/>
      <c r="J108" s="15"/>
      <c r="K108" s="16" t="str">
        <f t="shared" si="2"/>
        <v/>
      </c>
      <c r="L108" s="12"/>
      <c r="M108" s="9"/>
      <c r="N108" s="11">
        <f t="shared" si="3"/>
        <v>0</v>
      </c>
      <c r="O108" s="9"/>
      <c r="P108" s="9"/>
    </row>
    <row r="109" spans="1:16" x14ac:dyDescent="0.3">
      <c r="A109" s="10" t="s">
        <v>798</v>
      </c>
      <c r="B109" s="9"/>
      <c r="C109" s="11" t="str">
        <f>IFERROR(VLOOKUP(B109,'Plan Cultivos'!$A$5:$X$204,2,FALSE()),"")</f>
        <v/>
      </c>
      <c r="D109" s="11" t="str">
        <f>IFERROR(VLOOKUP(B109,'Plan Cultivos'!$A$5:$X$204,4,FALSE()),"")</f>
        <v/>
      </c>
      <c r="E109" s="9"/>
      <c r="F109" s="9"/>
      <c r="G109" s="9"/>
      <c r="H109" s="9"/>
      <c r="I109" s="9"/>
      <c r="J109" s="15"/>
      <c r="K109" s="16" t="str">
        <f t="shared" si="2"/>
        <v/>
      </c>
      <c r="L109" s="12"/>
      <c r="M109" s="9"/>
      <c r="N109" s="11">
        <f t="shared" si="3"/>
        <v>0</v>
      </c>
      <c r="O109" s="9"/>
      <c r="P109" s="9"/>
    </row>
    <row r="110" spans="1:16" x14ac:dyDescent="0.3">
      <c r="A110" s="10" t="s">
        <v>799</v>
      </c>
      <c r="B110" s="9"/>
      <c r="C110" s="11" t="str">
        <f>IFERROR(VLOOKUP(B110,'Plan Cultivos'!$A$5:$X$204,2,FALSE()),"")</f>
        <v/>
      </c>
      <c r="D110" s="11" t="str">
        <f>IFERROR(VLOOKUP(B110,'Plan Cultivos'!$A$5:$X$204,4,FALSE()),"")</f>
        <v/>
      </c>
      <c r="E110" s="9"/>
      <c r="F110" s="9"/>
      <c r="G110" s="9"/>
      <c r="H110" s="9"/>
      <c r="I110" s="9"/>
      <c r="J110" s="15"/>
      <c r="K110" s="16" t="str">
        <f t="shared" si="2"/>
        <v/>
      </c>
      <c r="L110" s="12"/>
      <c r="M110" s="9"/>
      <c r="N110" s="11">
        <f t="shared" si="3"/>
        <v>0</v>
      </c>
      <c r="O110" s="9"/>
      <c r="P110" s="9"/>
    </row>
    <row r="111" spans="1:16" x14ac:dyDescent="0.3">
      <c r="A111" s="10" t="s">
        <v>800</v>
      </c>
      <c r="B111" s="9"/>
      <c r="C111" s="11" t="str">
        <f>IFERROR(VLOOKUP(B111,'Plan Cultivos'!$A$5:$X$204,2,FALSE()),"")</f>
        <v/>
      </c>
      <c r="D111" s="11" t="str">
        <f>IFERROR(VLOOKUP(B111,'Plan Cultivos'!$A$5:$X$204,4,FALSE()),"")</f>
        <v/>
      </c>
      <c r="E111" s="9"/>
      <c r="F111" s="9"/>
      <c r="G111" s="9"/>
      <c r="H111" s="9"/>
      <c r="I111" s="9"/>
      <c r="J111" s="15"/>
      <c r="K111" s="16" t="str">
        <f t="shared" si="2"/>
        <v/>
      </c>
      <c r="L111" s="12"/>
      <c r="M111" s="9"/>
      <c r="N111" s="11">
        <f t="shared" si="3"/>
        <v>0</v>
      </c>
      <c r="O111" s="9"/>
      <c r="P111" s="9"/>
    </row>
    <row r="112" spans="1:16" x14ac:dyDescent="0.3">
      <c r="A112" s="10" t="s">
        <v>801</v>
      </c>
      <c r="B112" s="9"/>
      <c r="C112" s="11" t="str">
        <f>IFERROR(VLOOKUP(B112,'Plan Cultivos'!$A$5:$X$204,2,FALSE()),"")</f>
        <v/>
      </c>
      <c r="D112" s="11" t="str">
        <f>IFERROR(VLOOKUP(B112,'Plan Cultivos'!$A$5:$X$204,4,FALSE()),"")</f>
        <v/>
      </c>
      <c r="E112" s="9"/>
      <c r="F112" s="9"/>
      <c r="G112" s="9"/>
      <c r="H112" s="9"/>
      <c r="I112" s="9"/>
      <c r="J112" s="15"/>
      <c r="K112" s="16" t="str">
        <f t="shared" si="2"/>
        <v/>
      </c>
      <c r="L112" s="12"/>
      <c r="M112" s="9"/>
      <c r="N112" s="11">
        <f t="shared" si="3"/>
        <v>0</v>
      </c>
      <c r="O112" s="9"/>
      <c r="P112" s="9"/>
    </row>
    <row r="113" spans="1:16" x14ac:dyDescent="0.3">
      <c r="A113" s="10" t="s">
        <v>802</v>
      </c>
      <c r="B113" s="9"/>
      <c r="C113" s="11" t="str">
        <f>IFERROR(VLOOKUP(B113,'Plan Cultivos'!$A$5:$X$204,2,FALSE()),"")</f>
        <v/>
      </c>
      <c r="D113" s="11" t="str">
        <f>IFERROR(VLOOKUP(B113,'Plan Cultivos'!$A$5:$X$204,4,FALSE()),"")</f>
        <v/>
      </c>
      <c r="E113" s="9"/>
      <c r="F113" s="9"/>
      <c r="G113" s="9"/>
      <c r="H113" s="9"/>
      <c r="I113" s="9"/>
      <c r="J113" s="15"/>
      <c r="K113" s="16" t="str">
        <f t="shared" si="2"/>
        <v/>
      </c>
      <c r="L113" s="12"/>
      <c r="M113" s="9"/>
      <c r="N113" s="11">
        <f t="shared" si="3"/>
        <v>0</v>
      </c>
      <c r="O113" s="9"/>
      <c r="P113" s="9"/>
    </row>
    <row r="114" spans="1:16" x14ac:dyDescent="0.3">
      <c r="A114" s="10" t="s">
        <v>803</v>
      </c>
      <c r="B114" s="9"/>
      <c r="C114" s="11" t="str">
        <f>IFERROR(VLOOKUP(B114,'Plan Cultivos'!$A$5:$X$204,2,FALSE()),"")</f>
        <v/>
      </c>
      <c r="D114" s="11" t="str">
        <f>IFERROR(VLOOKUP(B114,'Plan Cultivos'!$A$5:$X$204,4,FALSE()),"")</f>
        <v/>
      </c>
      <c r="E114" s="9"/>
      <c r="F114" s="9"/>
      <c r="G114" s="9"/>
      <c r="H114" s="9"/>
      <c r="I114" s="9"/>
      <c r="J114" s="15"/>
      <c r="K114" s="16" t="str">
        <f t="shared" si="2"/>
        <v/>
      </c>
      <c r="L114" s="12"/>
      <c r="M114" s="9"/>
      <c r="N114" s="11">
        <f t="shared" si="3"/>
        <v>0</v>
      </c>
      <c r="O114" s="9"/>
      <c r="P114" s="9"/>
    </row>
    <row r="115" spans="1:16" x14ac:dyDescent="0.3">
      <c r="A115" s="10" t="s">
        <v>804</v>
      </c>
      <c r="B115" s="9"/>
      <c r="C115" s="11" t="str">
        <f>IFERROR(VLOOKUP(B115,'Plan Cultivos'!$A$5:$X$204,2,FALSE()),"")</f>
        <v/>
      </c>
      <c r="D115" s="11" t="str">
        <f>IFERROR(VLOOKUP(B115,'Plan Cultivos'!$A$5:$X$204,4,FALSE()),"")</f>
        <v/>
      </c>
      <c r="E115" s="9"/>
      <c r="F115" s="9"/>
      <c r="G115" s="9"/>
      <c r="H115" s="9"/>
      <c r="I115" s="9"/>
      <c r="J115" s="15"/>
      <c r="K115" s="16" t="str">
        <f t="shared" si="2"/>
        <v/>
      </c>
      <c r="L115" s="12"/>
      <c r="M115" s="9"/>
      <c r="N115" s="11">
        <f t="shared" si="3"/>
        <v>0</v>
      </c>
      <c r="O115" s="9"/>
      <c r="P115" s="9"/>
    </row>
    <row r="116" spans="1:16" x14ac:dyDescent="0.3">
      <c r="A116" s="10" t="s">
        <v>805</v>
      </c>
      <c r="B116" s="9"/>
      <c r="C116" s="11" t="str">
        <f>IFERROR(VLOOKUP(B116,'Plan Cultivos'!$A$5:$X$204,2,FALSE()),"")</f>
        <v/>
      </c>
      <c r="D116" s="11" t="str">
        <f>IFERROR(VLOOKUP(B116,'Plan Cultivos'!$A$5:$X$204,4,FALSE()),"")</f>
        <v/>
      </c>
      <c r="E116" s="9"/>
      <c r="F116" s="9"/>
      <c r="G116" s="9"/>
      <c r="H116" s="9"/>
      <c r="I116" s="9"/>
      <c r="J116" s="15"/>
      <c r="K116" s="16" t="str">
        <f t="shared" si="2"/>
        <v/>
      </c>
      <c r="L116" s="12"/>
      <c r="M116" s="9"/>
      <c r="N116" s="11">
        <f t="shared" si="3"/>
        <v>0</v>
      </c>
      <c r="O116" s="9"/>
      <c r="P116" s="9"/>
    </row>
    <row r="117" spans="1:16" x14ac:dyDescent="0.3">
      <c r="A117" s="10" t="s">
        <v>806</v>
      </c>
      <c r="B117" s="9"/>
      <c r="C117" s="11" t="str">
        <f>IFERROR(VLOOKUP(B117,'Plan Cultivos'!$A$5:$X$204,2,FALSE()),"")</f>
        <v/>
      </c>
      <c r="D117" s="11" t="str">
        <f>IFERROR(VLOOKUP(B117,'Plan Cultivos'!$A$5:$X$204,4,FALSE()),"")</f>
        <v/>
      </c>
      <c r="E117" s="9"/>
      <c r="F117" s="9"/>
      <c r="G117" s="9"/>
      <c r="H117" s="9"/>
      <c r="I117" s="9"/>
      <c r="J117" s="15"/>
      <c r="K117" s="16" t="str">
        <f t="shared" si="2"/>
        <v/>
      </c>
      <c r="L117" s="12"/>
      <c r="M117" s="9"/>
      <c r="N117" s="11">
        <f t="shared" si="3"/>
        <v>0</v>
      </c>
      <c r="O117" s="9"/>
      <c r="P117" s="9"/>
    </row>
    <row r="118" spans="1:16" x14ac:dyDescent="0.3">
      <c r="A118" s="10" t="s">
        <v>807</v>
      </c>
      <c r="B118" s="9"/>
      <c r="C118" s="11" t="str">
        <f>IFERROR(VLOOKUP(B118,'Plan Cultivos'!$A$5:$X$204,2,FALSE()),"")</f>
        <v/>
      </c>
      <c r="D118" s="11" t="str">
        <f>IFERROR(VLOOKUP(B118,'Plan Cultivos'!$A$5:$X$204,4,FALSE()),"")</f>
        <v/>
      </c>
      <c r="E118" s="9"/>
      <c r="F118" s="9"/>
      <c r="G118" s="9"/>
      <c r="H118" s="9"/>
      <c r="I118" s="9"/>
      <c r="J118" s="15"/>
      <c r="K118" s="16" t="str">
        <f t="shared" si="2"/>
        <v/>
      </c>
      <c r="L118" s="12"/>
      <c r="M118" s="9"/>
      <c r="N118" s="11">
        <f t="shared" si="3"/>
        <v>0</v>
      </c>
      <c r="O118" s="9"/>
      <c r="P118" s="9"/>
    </row>
    <row r="119" spans="1:16" x14ac:dyDescent="0.3">
      <c r="A119" s="10" t="s">
        <v>808</v>
      </c>
      <c r="B119" s="9"/>
      <c r="C119" s="11" t="str">
        <f>IFERROR(VLOOKUP(B119,'Plan Cultivos'!$A$5:$X$204,2,FALSE()),"")</f>
        <v/>
      </c>
      <c r="D119" s="11" t="str">
        <f>IFERROR(VLOOKUP(B119,'Plan Cultivos'!$A$5:$X$204,4,FALSE()),"")</f>
        <v/>
      </c>
      <c r="E119" s="9"/>
      <c r="F119" s="9"/>
      <c r="G119" s="9"/>
      <c r="H119" s="9"/>
      <c r="I119" s="9"/>
      <c r="J119" s="15"/>
      <c r="K119" s="16" t="str">
        <f t="shared" si="2"/>
        <v/>
      </c>
      <c r="L119" s="12"/>
      <c r="M119" s="9"/>
      <c r="N119" s="11">
        <f t="shared" si="3"/>
        <v>0</v>
      </c>
      <c r="O119" s="9"/>
      <c r="P119" s="9"/>
    </row>
    <row r="120" spans="1:16" x14ac:dyDescent="0.3">
      <c r="A120" s="10" t="s">
        <v>809</v>
      </c>
      <c r="B120" s="9"/>
      <c r="C120" s="11" t="str">
        <f>IFERROR(VLOOKUP(B120,'Plan Cultivos'!$A$5:$X$204,2,FALSE()),"")</f>
        <v/>
      </c>
      <c r="D120" s="11" t="str">
        <f>IFERROR(VLOOKUP(B120,'Plan Cultivos'!$A$5:$X$204,4,FALSE()),"")</f>
        <v/>
      </c>
      <c r="E120" s="9"/>
      <c r="F120" s="9"/>
      <c r="G120" s="9"/>
      <c r="H120" s="9"/>
      <c r="I120" s="9"/>
      <c r="J120" s="15"/>
      <c r="K120" s="16" t="str">
        <f t="shared" si="2"/>
        <v/>
      </c>
      <c r="L120" s="12"/>
      <c r="M120" s="9"/>
      <c r="N120" s="11">
        <f t="shared" si="3"/>
        <v>0</v>
      </c>
      <c r="O120" s="9"/>
      <c r="P120" s="9"/>
    </row>
    <row r="121" spans="1:16" x14ac:dyDescent="0.3">
      <c r="A121" s="10" t="s">
        <v>810</v>
      </c>
      <c r="B121" s="9"/>
      <c r="C121" s="11" t="str">
        <f>IFERROR(VLOOKUP(B121,'Plan Cultivos'!$A$5:$X$204,2,FALSE()),"")</f>
        <v/>
      </c>
      <c r="D121" s="11" t="str">
        <f>IFERROR(VLOOKUP(B121,'Plan Cultivos'!$A$5:$X$204,4,FALSE()),"")</f>
        <v/>
      </c>
      <c r="E121" s="9"/>
      <c r="F121" s="9"/>
      <c r="G121" s="9"/>
      <c r="H121" s="9"/>
      <c r="I121" s="9"/>
      <c r="J121" s="15"/>
      <c r="K121" s="16" t="str">
        <f t="shared" si="2"/>
        <v/>
      </c>
      <c r="L121" s="12"/>
      <c r="M121" s="9"/>
      <c r="N121" s="11">
        <f t="shared" si="3"/>
        <v>0</v>
      </c>
      <c r="O121" s="9"/>
      <c r="P121" s="9"/>
    </row>
    <row r="122" spans="1:16" x14ac:dyDescent="0.3">
      <c r="A122" s="10" t="s">
        <v>811</v>
      </c>
      <c r="B122" s="9"/>
      <c r="C122" s="11" t="str">
        <f>IFERROR(VLOOKUP(B122,'Plan Cultivos'!$A$5:$X$204,2,FALSE()),"")</f>
        <v/>
      </c>
      <c r="D122" s="11" t="str">
        <f>IFERROR(VLOOKUP(B122,'Plan Cultivos'!$A$5:$X$204,4,FALSE()),"")</f>
        <v/>
      </c>
      <c r="E122" s="9"/>
      <c r="F122" s="9"/>
      <c r="G122" s="9"/>
      <c r="H122" s="9"/>
      <c r="I122" s="9"/>
      <c r="J122" s="15"/>
      <c r="K122" s="16" t="str">
        <f t="shared" si="2"/>
        <v/>
      </c>
      <c r="L122" s="12"/>
      <c r="M122" s="9"/>
      <c r="N122" s="11">
        <f t="shared" si="3"/>
        <v>0</v>
      </c>
      <c r="O122" s="9"/>
      <c r="P122" s="9"/>
    </row>
    <row r="123" spans="1:16" x14ac:dyDescent="0.3">
      <c r="A123" s="10" t="s">
        <v>812</v>
      </c>
      <c r="B123" s="9"/>
      <c r="C123" s="11" t="str">
        <f>IFERROR(VLOOKUP(B123,'Plan Cultivos'!$A$5:$X$204,2,FALSE()),"")</f>
        <v/>
      </c>
      <c r="D123" s="11" t="str">
        <f>IFERROR(VLOOKUP(B123,'Plan Cultivos'!$A$5:$X$204,4,FALSE()),"")</f>
        <v/>
      </c>
      <c r="E123" s="9"/>
      <c r="F123" s="9"/>
      <c r="G123" s="9"/>
      <c r="H123" s="9"/>
      <c r="I123" s="9"/>
      <c r="J123" s="15"/>
      <c r="K123" s="16" t="str">
        <f t="shared" si="2"/>
        <v/>
      </c>
      <c r="L123" s="12"/>
      <c r="M123" s="9"/>
      <c r="N123" s="11">
        <f t="shared" si="3"/>
        <v>0</v>
      </c>
      <c r="O123" s="9"/>
      <c r="P123" s="9"/>
    </row>
    <row r="124" spans="1:16" x14ac:dyDescent="0.3">
      <c r="A124" s="10" t="s">
        <v>813</v>
      </c>
      <c r="B124" s="9"/>
      <c r="C124" s="11" t="str">
        <f>IFERROR(VLOOKUP(B124,'Plan Cultivos'!$A$5:$X$204,2,FALSE()),"")</f>
        <v/>
      </c>
      <c r="D124" s="11" t="str">
        <f>IFERROR(VLOOKUP(B124,'Plan Cultivos'!$A$5:$X$204,4,FALSE()),"")</f>
        <v/>
      </c>
      <c r="E124" s="9"/>
      <c r="F124" s="9"/>
      <c r="G124" s="9"/>
      <c r="H124" s="9"/>
      <c r="I124" s="9"/>
      <c r="J124" s="15"/>
      <c r="K124" s="16" t="str">
        <f t="shared" si="2"/>
        <v/>
      </c>
      <c r="L124" s="12"/>
      <c r="M124" s="9"/>
      <c r="N124" s="11">
        <f t="shared" si="3"/>
        <v>0</v>
      </c>
      <c r="O124" s="9"/>
      <c r="P124" s="9"/>
    </row>
    <row r="125" spans="1:16" x14ac:dyDescent="0.3">
      <c r="A125" s="10" t="s">
        <v>814</v>
      </c>
      <c r="B125" s="9"/>
      <c r="C125" s="11" t="str">
        <f>IFERROR(VLOOKUP(B125,'Plan Cultivos'!$A$5:$X$204,2,FALSE()),"")</f>
        <v/>
      </c>
      <c r="D125" s="11" t="str">
        <f>IFERROR(VLOOKUP(B125,'Plan Cultivos'!$A$5:$X$204,4,FALSE()),"")</f>
        <v/>
      </c>
      <c r="E125" s="9"/>
      <c r="F125" s="9"/>
      <c r="G125" s="9"/>
      <c r="H125" s="9"/>
      <c r="I125" s="9"/>
      <c r="J125" s="15"/>
      <c r="K125" s="16" t="str">
        <f t="shared" si="2"/>
        <v/>
      </c>
      <c r="L125" s="12"/>
      <c r="M125" s="9"/>
      <c r="N125" s="11">
        <f t="shared" si="3"/>
        <v>0</v>
      </c>
      <c r="O125" s="9"/>
      <c r="P125" s="9"/>
    </row>
    <row r="126" spans="1:16" x14ac:dyDescent="0.3">
      <c r="A126" s="10" t="s">
        <v>815</v>
      </c>
      <c r="B126" s="9"/>
      <c r="C126" s="11" t="str">
        <f>IFERROR(VLOOKUP(B126,'Plan Cultivos'!$A$5:$X$204,2,FALSE()),"")</f>
        <v/>
      </c>
      <c r="D126" s="11" t="str">
        <f>IFERROR(VLOOKUP(B126,'Plan Cultivos'!$A$5:$X$204,4,FALSE()),"")</f>
        <v/>
      </c>
      <c r="E126" s="9"/>
      <c r="F126" s="9"/>
      <c r="G126" s="9"/>
      <c r="H126" s="9"/>
      <c r="I126" s="9"/>
      <c r="J126" s="15"/>
      <c r="K126" s="16" t="str">
        <f t="shared" si="2"/>
        <v/>
      </c>
      <c r="L126" s="12"/>
      <c r="M126" s="9"/>
      <c r="N126" s="11">
        <f t="shared" si="3"/>
        <v>0</v>
      </c>
      <c r="O126" s="9"/>
      <c r="P126" s="9"/>
    </row>
    <row r="127" spans="1:16" x14ac:dyDescent="0.3">
      <c r="A127" s="10" t="s">
        <v>816</v>
      </c>
      <c r="B127" s="9"/>
      <c r="C127" s="11" t="str">
        <f>IFERROR(VLOOKUP(B127,'Plan Cultivos'!$A$5:$X$204,2,FALSE()),"")</f>
        <v/>
      </c>
      <c r="D127" s="11" t="str">
        <f>IFERROR(VLOOKUP(B127,'Plan Cultivos'!$A$5:$X$204,4,FALSE()),"")</f>
        <v/>
      </c>
      <c r="E127" s="9"/>
      <c r="F127" s="9"/>
      <c r="G127" s="9"/>
      <c r="H127" s="9"/>
      <c r="I127" s="9"/>
      <c r="J127" s="15"/>
      <c r="K127" s="16" t="str">
        <f t="shared" si="2"/>
        <v/>
      </c>
      <c r="L127" s="12"/>
      <c r="M127" s="9"/>
      <c r="N127" s="11">
        <f t="shared" si="3"/>
        <v>0</v>
      </c>
      <c r="O127" s="9"/>
      <c r="P127" s="9"/>
    </row>
    <row r="128" spans="1:16" x14ac:dyDescent="0.3">
      <c r="A128" s="10" t="s">
        <v>817</v>
      </c>
      <c r="B128" s="9"/>
      <c r="C128" s="11" t="str">
        <f>IFERROR(VLOOKUP(B128,'Plan Cultivos'!$A$5:$X$204,2,FALSE()),"")</f>
        <v/>
      </c>
      <c r="D128" s="11" t="str">
        <f>IFERROR(VLOOKUP(B128,'Plan Cultivos'!$A$5:$X$204,4,FALSE()),"")</f>
        <v/>
      </c>
      <c r="E128" s="9"/>
      <c r="F128" s="9"/>
      <c r="G128" s="9"/>
      <c r="H128" s="9"/>
      <c r="I128" s="9"/>
      <c r="J128" s="15"/>
      <c r="K128" s="16" t="str">
        <f t="shared" si="2"/>
        <v/>
      </c>
      <c r="L128" s="12"/>
      <c r="M128" s="9"/>
      <c r="N128" s="11">
        <f t="shared" si="3"/>
        <v>0</v>
      </c>
      <c r="O128" s="9"/>
      <c r="P128" s="9"/>
    </row>
    <row r="129" spans="1:16" x14ac:dyDescent="0.3">
      <c r="A129" s="10" t="s">
        <v>818</v>
      </c>
      <c r="B129" s="9"/>
      <c r="C129" s="11" t="str">
        <f>IFERROR(VLOOKUP(B129,'Plan Cultivos'!$A$5:$X$204,2,FALSE()),"")</f>
        <v/>
      </c>
      <c r="D129" s="11" t="str">
        <f>IFERROR(VLOOKUP(B129,'Plan Cultivos'!$A$5:$X$204,4,FALSE()),"")</f>
        <v/>
      </c>
      <c r="E129" s="9"/>
      <c r="F129" s="9"/>
      <c r="G129" s="9"/>
      <c r="H129" s="9"/>
      <c r="I129" s="9"/>
      <c r="J129" s="15"/>
      <c r="K129" s="16" t="str">
        <f t="shared" si="2"/>
        <v/>
      </c>
      <c r="L129" s="12"/>
      <c r="M129" s="9"/>
      <c r="N129" s="11">
        <f t="shared" si="3"/>
        <v>0</v>
      </c>
      <c r="O129" s="9"/>
      <c r="P129" s="9"/>
    </row>
    <row r="130" spans="1:16" x14ac:dyDescent="0.3">
      <c r="A130" s="10" t="s">
        <v>819</v>
      </c>
      <c r="B130" s="9"/>
      <c r="C130" s="11" t="str">
        <f>IFERROR(VLOOKUP(B130,'Plan Cultivos'!$A$5:$X$204,2,FALSE()),"")</f>
        <v/>
      </c>
      <c r="D130" s="11" t="str">
        <f>IFERROR(VLOOKUP(B130,'Plan Cultivos'!$A$5:$X$204,4,FALSE()),"")</f>
        <v/>
      </c>
      <c r="E130" s="9"/>
      <c r="F130" s="9"/>
      <c r="G130" s="9"/>
      <c r="H130" s="9"/>
      <c r="I130" s="9"/>
      <c r="J130" s="15"/>
      <c r="K130" s="16" t="str">
        <f t="shared" si="2"/>
        <v/>
      </c>
      <c r="L130" s="12"/>
      <c r="M130" s="9"/>
      <c r="N130" s="11">
        <f t="shared" si="3"/>
        <v>0</v>
      </c>
      <c r="O130" s="9"/>
      <c r="P130" s="9"/>
    </row>
    <row r="131" spans="1:16" x14ac:dyDescent="0.3">
      <c r="A131" s="10" t="s">
        <v>820</v>
      </c>
      <c r="B131" s="9"/>
      <c r="C131" s="11" t="str">
        <f>IFERROR(VLOOKUP(B131,'Plan Cultivos'!$A$5:$X$204,2,FALSE()),"")</f>
        <v/>
      </c>
      <c r="D131" s="11" t="str">
        <f>IFERROR(VLOOKUP(B131,'Plan Cultivos'!$A$5:$X$204,4,FALSE()),"")</f>
        <v/>
      </c>
      <c r="E131" s="9"/>
      <c r="F131" s="9"/>
      <c r="G131" s="9"/>
      <c r="H131" s="9"/>
      <c r="I131" s="9"/>
      <c r="J131" s="15"/>
      <c r="K131" s="16" t="str">
        <f t="shared" si="2"/>
        <v/>
      </c>
      <c r="L131" s="12"/>
      <c r="M131" s="9"/>
      <c r="N131" s="11">
        <f t="shared" si="3"/>
        <v>0</v>
      </c>
      <c r="O131" s="9"/>
      <c r="P131" s="9"/>
    </row>
    <row r="132" spans="1:16" x14ac:dyDescent="0.3">
      <c r="A132" s="10" t="s">
        <v>821</v>
      </c>
      <c r="B132" s="9"/>
      <c r="C132" s="11" t="str">
        <f>IFERROR(VLOOKUP(B132,'Plan Cultivos'!$A$5:$X$204,2,FALSE()),"")</f>
        <v/>
      </c>
      <c r="D132" s="11" t="str">
        <f>IFERROR(VLOOKUP(B132,'Plan Cultivos'!$A$5:$X$204,4,FALSE()),"")</f>
        <v/>
      </c>
      <c r="E132" s="9"/>
      <c r="F132" s="9"/>
      <c r="G132" s="9"/>
      <c r="H132" s="9"/>
      <c r="I132" s="9"/>
      <c r="J132" s="15"/>
      <c r="K132" s="16" t="str">
        <f t="shared" si="2"/>
        <v/>
      </c>
      <c r="L132" s="12"/>
      <c r="M132" s="9"/>
      <c r="N132" s="11">
        <f t="shared" si="3"/>
        <v>0</v>
      </c>
      <c r="O132" s="9"/>
      <c r="P132" s="9"/>
    </row>
    <row r="133" spans="1:16" x14ac:dyDescent="0.3">
      <c r="A133" s="10" t="s">
        <v>822</v>
      </c>
      <c r="B133" s="9"/>
      <c r="C133" s="11" t="str">
        <f>IFERROR(VLOOKUP(B133,'Plan Cultivos'!$A$5:$X$204,2,FALSE()),"")</f>
        <v/>
      </c>
      <c r="D133" s="11" t="str">
        <f>IFERROR(VLOOKUP(B133,'Plan Cultivos'!$A$5:$X$204,4,FALSE()),"")</f>
        <v/>
      </c>
      <c r="E133" s="9"/>
      <c r="F133" s="9"/>
      <c r="G133" s="9"/>
      <c r="H133" s="9"/>
      <c r="I133" s="9"/>
      <c r="J133" s="15"/>
      <c r="K133" s="16" t="str">
        <f t="shared" ref="K133:K196" si="4">IF(OR(I133="",J133=""),"",I133*J133)</f>
        <v/>
      </c>
      <c r="L133" s="12"/>
      <c r="M133" s="9"/>
      <c r="N133" s="11">
        <f t="shared" ref="N133:N196" si="5">MAX(0,I133-M133)</f>
        <v>0</v>
      </c>
      <c r="O133" s="9"/>
      <c r="P133" s="9"/>
    </row>
    <row r="134" spans="1:16" x14ac:dyDescent="0.3">
      <c r="A134" s="10" t="s">
        <v>823</v>
      </c>
      <c r="B134" s="9"/>
      <c r="C134" s="11" t="str">
        <f>IFERROR(VLOOKUP(B134,'Plan Cultivos'!$A$5:$X$204,2,FALSE()),"")</f>
        <v/>
      </c>
      <c r="D134" s="11" t="str">
        <f>IFERROR(VLOOKUP(B134,'Plan Cultivos'!$A$5:$X$204,4,FALSE()),"")</f>
        <v/>
      </c>
      <c r="E134" s="9"/>
      <c r="F134" s="9"/>
      <c r="G134" s="9"/>
      <c r="H134" s="9"/>
      <c r="I134" s="9"/>
      <c r="J134" s="15"/>
      <c r="K134" s="16" t="str">
        <f t="shared" si="4"/>
        <v/>
      </c>
      <c r="L134" s="12"/>
      <c r="M134" s="9"/>
      <c r="N134" s="11">
        <f t="shared" si="5"/>
        <v>0</v>
      </c>
      <c r="O134" s="9"/>
      <c r="P134" s="9"/>
    </row>
    <row r="135" spans="1:16" x14ac:dyDescent="0.3">
      <c r="A135" s="10" t="s">
        <v>824</v>
      </c>
      <c r="B135" s="9"/>
      <c r="C135" s="11" t="str">
        <f>IFERROR(VLOOKUP(B135,'Plan Cultivos'!$A$5:$X$204,2,FALSE()),"")</f>
        <v/>
      </c>
      <c r="D135" s="11" t="str">
        <f>IFERROR(VLOOKUP(B135,'Plan Cultivos'!$A$5:$X$204,4,FALSE()),"")</f>
        <v/>
      </c>
      <c r="E135" s="9"/>
      <c r="F135" s="9"/>
      <c r="G135" s="9"/>
      <c r="H135" s="9"/>
      <c r="I135" s="9"/>
      <c r="J135" s="15"/>
      <c r="K135" s="16" t="str">
        <f t="shared" si="4"/>
        <v/>
      </c>
      <c r="L135" s="12"/>
      <c r="M135" s="9"/>
      <c r="N135" s="11">
        <f t="shared" si="5"/>
        <v>0</v>
      </c>
      <c r="O135" s="9"/>
      <c r="P135" s="9"/>
    </row>
    <row r="136" spans="1:16" x14ac:dyDescent="0.3">
      <c r="A136" s="10" t="s">
        <v>825</v>
      </c>
      <c r="B136" s="9"/>
      <c r="C136" s="11" t="str">
        <f>IFERROR(VLOOKUP(B136,'Plan Cultivos'!$A$5:$X$204,2,FALSE()),"")</f>
        <v/>
      </c>
      <c r="D136" s="11" t="str">
        <f>IFERROR(VLOOKUP(B136,'Plan Cultivos'!$A$5:$X$204,4,FALSE()),"")</f>
        <v/>
      </c>
      <c r="E136" s="9"/>
      <c r="F136" s="9"/>
      <c r="G136" s="9"/>
      <c r="H136" s="9"/>
      <c r="I136" s="9"/>
      <c r="J136" s="15"/>
      <c r="K136" s="16" t="str">
        <f t="shared" si="4"/>
        <v/>
      </c>
      <c r="L136" s="12"/>
      <c r="M136" s="9"/>
      <c r="N136" s="11">
        <f t="shared" si="5"/>
        <v>0</v>
      </c>
      <c r="O136" s="9"/>
      <c r="P136" s="9"/>
    </row>
    <row r="137" spans="1:16" x14ac:dyDescent="0.3">
      <c r="A137" s="10" t="s">
        <v>826</v>
      </c>
      <c r="B137" s="9"/>
      <c r="C137" s="11" t="str">
        <f>IFERROR(VLOOKUP(B137,'Plan Cultivos'!$A$5:$X$204,2,FALSE()),"")</f>
        <v/>
      </c>
      <c r="D137" s="11" t="str">
        <f>IFERROR(VLOOKUP(B137,'Plan Cultivos'!$A$5:$X$204,4,FALSE()),"")</f>
        <v/>
      </c>
      <c r="E137" s="9"/>
      <c r="F137" s="9"/>
      <c r="G137" s="9"/>
      <c r="H137" s="9"/>
      <c r="I137" s="9"/>
      <c r="J137" s="15"/>
      <c r="K137" s="16" t="str">
        <f t="shared" si="4"/>
        <v/>
      </c>
      <c r="L137" s="12"/>
      <c r="M137" s="9"/>
      <c r="N137" s="11">
        <f t="shared" si="5"/>
        <v>0</v>
      </c>
      <c r="O137" s="9"/>
      <c r="P137" s="9"/>
    </row>
    <row r="138" spans="1:16" x14ac:dyDescent="0.3">
      <c r="A138" s="10" t="s">
        <v>827</v>
      </c>
      <c r="B138" s="9"/>
      <c r="C138" s="11" t="str">
        <f>IFERROR(VLOOKUP(B138,'Plan Cultivos'!$A$5:$X$204,2,FALSE()),"")</f>
        <v/>
      </c>
      <c r="D138" s="11" t="str">
        <f>IFERROR(VLOOKUP(B138,'Plan Cultivos'!$A$5:$X$204,4,FALSE()),"")</f>
        <v/>
      </c>
      <c r="E138" s="9"/>
      <c r="F138" s="9"/>
      <c r="G138" s="9"/>
      <c r="H138" s="9"/>
      <c r="I138" s="9"/>
      <c r="J138" s="15"/>
      <c r="K138" s="16" t="str">
        <f t="shared" si="4"/>
        <v/>
      </c>
      <c r="L138" s="12"/>
      <c r="M138" s="9"/>
      <c r="N138" s="11">
        <f t="shared" si="5"/>
        <v>0</v>
      </c>
      <c r="O138" s="9"/>
      <c r="P138" s="9"/>
    </row>
    <row r="139" spans="1:16" x14ac:dyDescent="0.3">
      <c r="A139" s="10" t="s">
        <v>828</v>
      </c>
      <c r="B139" s="9"/>
      <c r="C139" s="11" t="str">
        <f>IFERROR(VLOOKUP(B139,'Plan Cultivos'!$A$5:$X$204,2,FALSE()),"")</f>
        <v/>
      </c>
      <c r="D139" s="11" t="str">
        <f>IFERROR(VLOOKUP(B139,'Plan Cultivos'!$A$5:$X$204,4,FALSE()),"")</f>
        <v/>
      </c>
      <c r="E139" s="9"/>
      <c r="F139" s="9"/>
      <c r="G139" s="9"/>
      <c r="H139" s="9"/>
      <c r="I139" s="9"/>
      <c r="J139" s="15"/>
      <c r="K139" s="16" t="str">
        <f t="shared" si="4"/>
        <v/>
      </c>
      <c r="L139" s="12"/>
      <c r="M139" s="9"/>
      <c r="N139" s="11">
        <f t="shared" si="5"/>
        <v>0</v>
      </c>
      <c r="O139" s="9"/>
      <c r="P139" s="9"/>
    </row>
    <row r="140" spans="1:16" x14ac:dyDescent="0.3">
      <c r="A140" s="10" t="s">
        <v>829</v>
      </c>
      <c r="B140" s="9"/>
      <c r="C140" s="11" t="str">
        <f>IFERROR(VLOOKUP(B140,'Plan Cultivos'!$A$5:$X$204,2,FALSE()),"")</f>
        <v/>
      </c>
      <c r="D140" s="11" t="str">
        <f>IFERROR(VLOOKUP(B140,'Plan Cultivos'!$A$5:$X$204,4,FALSE()),"")</f>
        <v/>
      </c>
      <c r="E140" s="9"/>
      <c r="F140" s="9"/>
      <c r="G140" s="9"/>
      <c r="H140" s="9"/>
      <c r="I140" s="9"/>
      <c r="J140" s="15"/>
      <c r="K140" s="16" t="str">
        <f t="shared" si="4"/>
        <v/>
      </c>
      <c r="L140" s="12"/>
      <c r="M140" s="9"/>
      <c r="N140" s="11">
        <f t="shared" si="5"/>
        <v>0</v>
      </c>
      <c r="O140" s="9"/>
      <c r="P140" s="9"/>
    </row>
    <row r="141" spans="1:16" x14ac:dyDescent="0.3">
      <c r="A141" s="10" t="s">
        <v>830</v>
      </c>
      <c r="B141" s="9"/>
      <c r="C141" s="11" t="str">
        <f>IFERROR(VLOOKUP(B141,'Plan Cultivos'!$A$5:$X$204,2,FALSE()),"")</f>
        <v/>
      </c>
      <c r="D141" s="11" t="str">
        <f>IFERROR(VLOOKUP(B141,'Plan Cultivos'!$A$5:$X$204,4,FALSE()),"")</f>
        <v/>
      </c>
      <c r="E141" s="9"/>
      <c r="F141" s="9"/>
      <c r="G141" s="9"/>
      <c r="H141" s="9"/>
      <c r="I141" s="9"/>
      <c r="J141" s="15"/>
      <c r="K141" s="16" t="str">
        <f t="shared" si="4"/>
        <v/>
      </c>
      <c r="L141" s="12"/>
      <c r="M141" s="9"/>
      <c r="N141" s="11">
        <f t="shared" si="5"/>
        <v>0</v>
      </c>
      <c r="O141" s="9"/>
      <c r="P141" s="9"/>
    </row>
    <row r="142" spans="1:16" x14ac:dyDescent="0.3">
      <c r="A142" s="10" t="s">
        <v>831</v>
      </c>
      <c r="B142" s="9"/>
      <c r="C142" s="11" t="str">
        <f>IFERROR(VLOOKUP(B142,'Plan Cultivos'!$A$5:$X$204,2,FALSE()),"")</f>
        <v/>
      </c>
      <c r="D142" s="11" t="str">
        <f>IFERROR(VLOOKUP(B142,'Plan Cultivos'!$A$5:$X$204,4,FALSE()),"")</f>
        <v/>
      </c>
      <c r="E142" s="9"/>
      <c r="F142" s="9"/>
      <c r="G142" s="9"/>
      <c r="H142" s="9"/>
      <c r="I142" s="9"/>
      <c r="J142" s="15"/>
      <c r="K142" s="16" t="str">
        <f t="shared" si="4"/>
        <v/>
      </c>
      <c r="L142" s="12"/>
      <c r="M142" s="9"/>
      <c r="N142" s="11">
        <f t="shared" si="5"/>
        <v>0</v>
      </c>
      <c r="O142" s="9"/>
      <c r="P142" s="9"/>
    </row>
    <row r="143" spans="1:16" x14ac:dyDescent="0.3">
      <c r="A143" s="10" t="s">
        <v>832</v>
      </c>
      <c r="B143" s="9"/>
      <c r="C143" s="11" t="str">
        <f>IFERROR(VLOOKUP(B143,'Plan Cultivos'!$A$5:$X$204,2,FALSE()),"")</f>
        <v/>
      </c>
      <c r="D143" s="11" t="str">
        <f>IFERROR(VLOOKUP(B143,'Plan Cultivos'!$A$5:$X$204,4,FALSE()),"")</f>
        <v/>
      </c>
      <c r="E143" s="9"/>
      <c r="F143" s="9"/>
      <c r="G143" s="9"/>
      <c r="H143" s="9"/>
      <c r="I143" s="9"/>
      <c r="J143" s="15"/>
      <c r="K143" s="16" t="str">
        <f t="shared" si="4"/>
        <v/>
      </c>
      <c r="L143" s="12"/>
      <c r="M143" s="9"/>
      <c r="N143" s="11">
        <f t="shared" si="5"/>
        <v>0</v>
      </c>
      <c r="O143" s="9"/>
      <c r="P143" s="9"/>
    </row>
    <row r="144" spans="1:16" x14ac:dyDescent="0.3">
      <c r="A144" s="10" t="s">
        <v>833</v>
      </c>
      <c r="B144" s="9"/>
      <c r="C144" s="11" t="str">
        <f>IFERROR(VLOOKUP(B144,'Plan Cultivos'!$A$5:$X$204,2,FALSE()),"")</f>
        <v/>
      </c>
      <c r="D144" s="11" t="str">
        <f>IFERROR(VLOOKUP(B144,'Plan Cultivos'!$A$5:$X$204,4,FALSE()),"")</f>
        <v/>
      </c>
      <c r="E144" s="9"/>
      <c r="F144" s="9"/>
      <c r="G144" s="9"/>
      <c r="H144" s="9"/>
      <c r="I144" s="9"/>
      <c r="J144" s="15"/>
      <c r="K144" s="16" t="str">
        <f t="shared" si="4"/>
        <v/>
      </c>
      <c r="L144" s="12"/>
      <c r="M144" s="9"/>
      <c r="N144" s="11">
        <f t="shared" si="5"/>
        <v>0</v>
      </c>
      <c r="O144" s="9"/>
      <c r="P144" s="9"/>
    </row>
    <row r="145" spans="1:16" x14ac:dyDescent="0.3">
      <c r="A145" s="10" t="s">
        <v>834</v>
      </c>
      <c r="B145" s="9"/>
      <c r="C145" s="11" t="str">
        <f>IFERROR(VLOOKUP(B145,'Plan Cultivos'!$A$5:$X$204,2,FALSE()),"")</f>
        <v/>
      </c>
      <c r="D145" s="11" t="str">
        <f>IFERROR(VLOOKUP(B145,'Plan Cultivos'!$A$5:$X$204,4,FALSE()),"")</f>
        <v/>
      </c>
      <c r="E145" s="9"/>
      <c r="F145" s="9"/>
      <c r="G145" s="9"/>
      <c r="H145" s="9"/>
      <c r="I145" s="9"/>
      <c r="J145" s="15"/>
      <c r="K145" s="16" t="str">
        <f t="shared" si="4"/>
        <v/>
      </c>
      <c r="L145" s="12"/>
      <c r="M145" s="9"/>
      <c r="N145" s="11">
        <f t="shared" si="5"/>
        <v>0</v>
      </c>
      <c r="O145" s="9"/>
      <c r="P145" s="9"/>
    </row>
    <row r="146" spans="1:16" x14ac:dyDescent="0.3">
      <c r="A146" s="10" t="s">
        <v>835</v>
      </c>
      <c r="B146" s="9"/>
      <c r="C146" s="11" t="str">
        <f>IFERROR(VLOOKUP(B146,'Plan Cultivos'!$A$5:$X$204,2,FALSE()),"")</f>
        <v/>
      </c>
      <c r="D146" s="11" t="str">
        <f>IFERROR(VLOOKUP(B146,'Plan Cultivos'!$A$5:$X$204,4,FALSE()),"")</f>
        <v/>
      </c>
      <c r="E146" s="9"/>
      <c r="F146" s="9"/>
      <c r="G146" s="9"/>
      <c r="H146" s="9"/>
      <c r="I146" s="9"/>
      <c r="J146" s="15"/>
      <c r="K146" s="16" t="str">
        <f t="shared" si="4"/>
        <v/>
      </c>
      <c r="L146" s="12"/>
      <c r="M146" s="9"/>
      <c r="N146" s="11">
        <f t="shared" si="5"/>
        <v>0</v>
      </c>
      <c r="O146" s="9"/>
      <c r="P146" s="9"/>
    </row>
    <row r="147" spans="1:16" x14ac:dyDescent="0.3">
      <c r="A147" s="10" t="s">
        <v>836</v>
      </c>
      <c r="B147" s="9"/>
      <c r="C147" s="11" t="str">
        <f>IFERROR(VLOOKUP(B147,'Plan Cultivos'!$A$5:$X$204,2,FALSE()),"")</f>
        <v/>
      </c>
      <c r="D147" s="11" t="str">
        <f>IFERROR(VLOOKUP(B147,'Plan Cultivos'!$A$5:$X$204,4,FALSE()),"")</f>
        <v/>
      </c>
      <c r="E147" s="9"/>
      <c r="F147" s="9"/>
      <c r="G147" s="9"/>
      <c r="H147" s="9"/>
      <c r="I147" s="9"/>
      <c r="J147" s="15"/>
      <c r="K147" s="16" t="str">
        <f t="shared" si="4"/>
        <v/>
      </c>
      <c r="L147" s="12"/>
      <c r="M147" s="9"/>
      <c r="N147" s="11">
        <f t="shared" si="5"/>
        <v>0</v>
      </c>
      <c r="O147" s="9"/>
      <c r="P147" s="9"/>
    </row>
    <row r="148" spans="1:16" x14ac:dyDescent="0.3">
      <c r="A148" s="10" t="s">
        <v>837</v>
      </c>
      <c r="B148" s="9"/>
      <c r="C148" s="11" t="str">
        <f>IFERROR(VLOOKUP(B148,'Plan Cultivos'!$A$5:$X$204,2,FALSE()),"")</f>
        <v/>
      </c>
      <c r="D148" s="11" t="str">
        <f>IFERROR(VLOOKUP(B148,'Plan Cultivos'!$A$5:$X$204,4,FALSE()),"")</f>
        <v/>
      </c>
      <c r="E148" s="9"/>
      <c r="F148" s="9"/>
      <c r="G148" s="9"/>
      <c r="H148" s="9"/>
      <c r="I148" s="9"/>
      <c r="J148" s="15"/>
      <c r="K148" s="16" t="str">
        <f t="shared" si="4"/>
        <v/>
      </c>
      <c r="L148" s="12"/>
      <c r="M148" s="9"/>
      <c r="N148" s="11">
        <f t="shared" si="5"/>
        <v>0</v>
      </c>
      <c r="O148" s="9"/>
      <c r="P148" s="9"/>
    </row>
    <row r="149" spans="1:16" x14ac:dyDescent="0.3">
      <c r="A149" s="10" t="s">
        <v>838</v>
      </c>
      <c r="B149" s="9"/>
      <c r="C149" s="11" t="str">
        <f>IFERROR(VLOOKUP(B149,'Plan Cultivos'!$A$5:$X$204,2,FALSE()),"")</f>
        <v/>
      </c>
      <c r="D149" s="11" t="str">
        <f>IFERROR(VLOOKUP(B149,'Plan Cultivos'!$A$5:$X$204,4,FALSE()),"")</f>
        <v/>
      </c>
      <c r="E149" s="9"/>
      <c r="F149" s="9"/>
      <c r="G149" s="9"/>
      <c r="H149" s="9"/>
      <c r="I149" s="9"/>
      <c r="J149" s="15"/>
      <c r="K149" s="16" t="str">
        <f t="shared" si="4"/>
        <v/>
      </c>
      <c r="L149" s="12"/>
      <c r="M149" s="9"/>
      <c r="N149" s="11">
        <f t="shared" si="5"/>
        <v>0</v>
      </c>
      <c r="O149" s="9"/>
      <c r="P149" s="9"/>
    </row>
    <row r="150" spans="1:16" x14ac:dyDescent="0.3">
      <c r="A150" s="10" t="s">
        <v>839</v>
      </c>
      <c r="B150" s="9"/>
      <c r="C150" s="11" t="str">
        <f>IFERROR(VLOOKUP(B150,'Plan Cultivos'!$A$5:$X$204,2,FALSE()),"")</f>
        <v/>
      </c>
      <c r="D150" s="11" t="str">
        <f>IFERROR(VLOOKUP(B150,'Plan Cultivos'!$A$5:$X$204,4,FALSE()),"")</f>
        <v/>
      </c>
      <c r="E150" s="9"/>
      <c r="F150" s="9"/>
      <c r="G150" s="9"/>
      <c r="H150" s="9"/>
      <c r="I150" s="9"/>
      <c r="J150" s="15"/>
      <c r="K150" s="16" t="str">
        <f t="shared" si="4"/>
        <v/>
      </c>
      <c r="L150" s="12"/>
      <c r="M150" s="9"/>
      <c r="N150" s="11">
        <f t="shared" si="5"/>
        <v>0</v>
      </c>
      <c r="O150" s="9"/>
      <c r="P150" s="9"/>
    </row>
    <row r="151" spans="1:16" x14ac:dyDescent="0.3">
      <c r="A151" s="10" t="s">
        <v>840</v>
      </c>
      <c r="B151" s="9"/>
      <c r="C151" s="11" t="str">
        <f>IFERROR(VLOOKUP(B151,'Plan Cultivos'!$A$5:$X$204,2,FALSE()),"")</f>
        <v/>
      </c>
      <c r="D151" s="11" t="str">
        <f>IFERROR(VLOOKUP(B151,'Plan Cultivos'!$A$5:$X$204,4,FALSE()),"")</f>
        <v/>
      </c>
      <c r="E151" s="9"/>
      <c r="F151" s="9"/>
      <c r="G151" s="9"/>
      <c r="H151" s="9"/>
      <c r="I151" s="9"/>
      <c r="J151" s="15"/>
      <c r="K151" s="16" t="str">
        <f t="shared" si="4"/>
        <v/>
      </c>
      <c r="L151" s="12"/>
      <c r="M151" s="9"/>
      <c r="N151" s="11">
        <f t="shared" si="5"/>
        <v>0</v>
      </c>
      <c r="O151" s="9"/>
      <c r="P151" s="9"/>
    </row>
    <row r="152" spans="1:16" x14ac:dyDescent="0.3">
      <c r="A152" s="10" t="s">
        <v>841</v>
      </c>
      <c r="B152" s="9"/>
      <c r="C152" s="11" t="str">
        <f>IFERROR(VLOOKUP(B152,'Plan Cultivos'!$A$5:$X$204,2,FALSE()),"")</f>
        <v/>
      </c>
      <c r="D152" s="11" t="str">
        <f>IFERROR(VLOOKUP(B152,'Plan Cultivos'!$A$5:$X$204,4,FALSE()),"")</f>
        <v/>
      </c>
      <c r="E152" s="9"/>
      <c r="F152" s="9"/>
      <c r="G152" s="9"/>
      <c r="H152" s="9"/>
      <c r="I152" s="9"/>
      <c r="J152" s="15"/>
      <c r="K152" s="16" t="str">
        <f t="shared" si="4"/>
        <v/>
      </c>
      <c r="L152" s="12"/>
      <c r="M152" s="9"/>
      <c r="N152" s="11">
        <f t="shared" si="5"/>
        <v>0</v>
      </c>
      <c r="O152" s="9"/>
      <c r="P152" s="9"/>
    </row>
    <row r="153" spans="1:16" x14ac:dyDescent="0.3">
      <c r="A153" s="10" t="s">
        <v>842</v>
      </c>
      <c r="B153" s="9"/>
      <c r="C153" s="11" t="str">
        <f>IFERROR(VLOOKUP(B153,'Plan Cultivos'!$A$5:$X$204,2,FALSE()),"")</f>
        <v/>
      </c>
      <c r="D153" s="11" t="str">
        <f>IFERROR(VLOOKUP(B153,'Plan Cultivos'!$A$5:$X$204,4,FALSE()),"")</f>
        <v/>
      </c>
      <c r="E153" s="9"/>
      <c r="F153" s="9"/>
      <c r="G153" s="9"/>
      <c r="H153" s="9"/>
      <c r="I153" s="9"/>
      <c r="J153" s="15"/>
      <c r="K153" s="16" t="str">
        <f t="shared" si="4"/>
        <v/>
      </c>
      <c r="L153" s="12"/>
      <c r="M153" s="9"/>
      <c r="N153" s="11">
        <f t="shared" si="5"/>
        <v>0</v>
      </c>
      <c r="O153" s="9"/>
      <c r="P153" s="9"/>
    </row>
    <row r="154" spans="1:16" x14ac:dyDescent="0.3">
      <c r="A154" s="10" t="s">
        <v>843</v>
      </c>
      <c r="B154" s="9"/>
      <c r="C154" s="11" t="str">
        <f>IFERROR(VLOOKUP(B154,'Plan Cultivos'!$A$5:$X$204,2,FALSE()),"")</f>
        <v/>
      </c>
      <c r="D154" s="11" t="str">
        <f>IFERROR(VLOOKUP(B154,'Plan Cultivos'!$A$5:$X$204,4,FALSE()),"")</f>
        <v/>
      </c>
      <c r="E154" s="9"/>
      <c r="F154" s="9"/>
      <c r="G154" s="9"/>
      <c r="H154" s="9"/>
      <c r="I154" s="9"/>
      <c r="J154" s="15"/>
      <c r="K154" s="16" t="str">
        <f t="shared" si="4"/>
        <v/>
      </c>
      <c r="L154" s="12"/>
      <c r="M154" s="9"/>
      <c r="N154" s="11">
        <f t="shared" si="5"/>
        <v>0</v>
      </c>
      <c r="O154" s="9"/>
      <c r="P154" s="9"/>
    </row>
    <row r="155" spans="1:16" x14ac:dyDescent="0.3">
      <c r="A155" s="10" t="s">
        <v>844</v>
      </c>
      <c r="B155" s="9"/>
      <c r="C155" s="11" t="str">
        <f>IFERROR(VLOOKUP(B155,'Plan Cultivos'!$A$5:$X$204,2,FALSE()),"")</f>
        <v/>
      </c>
      <c r="D155" s="11" t="str">
        <f>IFERROR(VLOOKUP(B155,'Plan Cultivos'!$A$5:$X$204,4,FALSE()),"")</f>
        <v/>
      </c>
      <c r="E155" s="9"/>
      <c r="F155" s="9"/>
      <c r="G155" s="9"/>
      <c r="H155" s="9"/>
      <c r="I155" s="9"/>
      <c r="J155" s="15"/>
      <c r="K155" s="16" t="str">
        <f t="shared" si="4"/>
        <v/>
      </c>
      <c r="L155" s="12"/>
      <c r="M155" s="9"/>
      <c r="N155" s="11">
        <f t="shared" si="5"/>
        <v>0</v>
      </c>
      <c r="O155" s="9"/>
      <c r="P155" s="9"/>
    </row>
    <row r="156" spans="1:16" x14ac:dyDescent="0.3">
      <c r="A156" s="10" t="s">
        <v>845</v>
      </c>
      <c r="B156" s="9"/>
      <c r="C156" s="11" t="str">
        <f>IFERROR(VLOOKUP(B156,'Plan Cultivos'!$A$5:$X$204,2,FALSE()),"")</f>
        <v/>
      </c>
      <c r="D156" s="11" t="str">
        <f>IFERROR(VLOOKUP(B156,'Plan Cultivos'!$A$5:$X$204,4,FALSE()),"")</f>
        <v/>
      </c>
      <c r="E156" s="9"/>
      <c r="F156" s="9"/>
      <c r="G156" s="9"/>
      <c r="H156" s="9"/>
      <c r="I156" s="9"/>
      <c r="J156" s="15"/>
      <c r="K156" s="16" t="str">
        <f t="shared" si="4"/>
        <v/>
      </c>
      <c r="L156" s="12"/>
      <c r="M156" s="9"/>
      <c r="N156" s="11">
        <f t="shared" si="5"/>
        <v>0</v>
      </c>
      <c r="O156" s="9"/>
      <c r="P156" s="9"/>
    </row>
    <row r="157" spans="1:16" x14ac:dyDescent="0.3">
      <c r="A157" s="10" t="s">
        <v>846</v>
      </c>
      <c r="B157" s="9"/>
      <c r="C157" s="11" t="str">
        <f>IFERROR(VLOOKUP(B157,'Plan Cultivos'!$A$5:$X$204,2,FALSE()),"")</f>
        <v/>
      </c>
      <c r="D157" s="11" t="str">
        <f>IFERROR(VLOOKUP(B157,'Plan Cultivos'!$A$5:$X$204,4,FALSE()),"")</f>
        <v/>
      </c>
      <c r="E157" s="9"/>
      <c r="F157" s="9"/>
      <c r="G157" s="9"/>
      <c r="H157" s="9"/>
      <c r="I157" s="9"/>
      <c r="J157" s="15"/>
      <c r="K157" s="16" t="str">
        <f t="shared" si="4"/>
        <v/>
      </c>
      <c r="L157" s="12"/>
      <c r="M157" s="9"/>
      <c r="N157" s="11">
        <f t="shared" si="5"/>
        <v>0</v>
      </c>
      <c r="O157" s="9"/>
      <c r="P157" s="9"/>
    </row>
    <row r="158" spans="1:16" x14ac:dyDescent="0.3">
      <c r="A158" s="10" t="s">
        <v>847</v>
      </c>
      <c r="B158" s="9"/>
      <c r="C158" s="11" t="str">
        <f>IFERROR(VLOOKUP(B158,'Plan Cultivos'!$A$5:$X$204,2,FALSE()),"")</f>
        <v/>
      </c>
      <c r="D158" s="11" t="str">
        <f>IFERROR(VLOOKUP(B158,'Plan Cultivos'!$A$5:$X$204,4,FALSE()),"")</f>
        <v/>
      </c>
      <c r="E158" s="9"/>
      <c r="F158" s="9"/>
      <c r="G158" s="9"/>
      <c r="H158" s="9"/>
      <c r="I158" s="9"/>
      <c r="J158" s="15"/>
      <c r="K158" s="16" t="str">
        <f t="shared" si="4"/>
        <v/>
      </c>
      <c r="L158" s="12"/>
      <c r="M158" s="9"/>
      <c r="N158" s="11">
        <f t="shared" si="5"/>
        <v>0</v>
      </c>
      <c r="O158" s="9"/>
      <c r="P158" s="9"/>
    </row>
    <row r="159" spans="1:16" x14ac:dyDescent="0.3">
      <c r="A159" s="10" t="s">
        <v>848</v>
      </c>
      <c r="B159" s="9"/>
      <c r="C159" s="11" t="str">
        <f>IFERROR(VLOOKUP(B159,'Plan Cultivos'!$A$5:$X$204,2,FALSE()),"")</f>
        <v/>
      </c>
      <c r="D159" s="11" t="str">
        <f>IFERROR(VLOOKUP(B159,'Plan Cultivos'!$A$5:$X$204,4,FALSE()),"")</f>
        <v/>
      </c>
      <c r="E159" s="9"/>
      <c r="F159" s="9"/>
      <c r="G159" s="9"/>
      <c r="H159" s="9"/>
      <c r="I159" s="9"/>
      <c r="J159" s="15"/>
      <c r="K159" s="16" t="str">
        <f t="shared" si="4"/>
        <v/>
      </c>
      <c r="L159" s="12"/>
      <c r="M159" s="9"/>
      <c r="N159" s="11">
        <f t="shared" si="5"/>
        <v>0</v>
      </c>
      <c r="O159" s="9"/>
      <c r="P159" s="9"/>
    </row>
    <row r="160" spans="1:16" x14ac:dyDescent="0.3">
      <c r="A160" s="10" t="s">
        <v>849</v>
      </c>
      <c r="B160" s="9"/>
      <c r="C160" s="11" t="str">
        <f>IFERROR(VLOOKUP(B160,'Plan Cultivos'!$A$5:$X$204,2,FALSE()),"")</f>
        <v/>
      </c>
      <c r="D160" s="11" t="str">
        <f>IFERROR(VLOOKUP(B160,'Plan Cultivos'!$A$5:$X$204,4,FALSE()),"")</f>
        <v/>
      </c>
      <c r="E160" s="9"/>
      <c r="F160" s="9"/>
      <c r="G160" s="9"/>
      <c r="H160" s="9"/>
      <c r="I160" s="9"/>
      <c r="J160" s="15"/>
      <c r="K160" s="16" t="str">
        <f t="shared" si="4"/>
        <v/>
      </c>
      <c r="L160" s="12"/>
      <c r="M160" s="9"/>
      <c r="N160" s="11">
        <f t="shared" si="5"/>
        <v>0</v>
      </c>
      <c r="O160" s="9"/>
      <c r="P160" s="9"/>
    </row>
    <row r="161" spans="1:16" x14ac:dyDescent="0.3">
      <c r="A161" s="10" t="s">
        <v>850</v>
      </c>
      <c r="B161" s="9"/>
      <c r="C161" s="11" t="str">
        <f>IFERROR(VLOOKUP(B161,'Plan Cultivos'!$A$5:$X$204,2,FALSE()),"")</f>
        <v/>
      </c>
      <c r="D161" s="11" t="str">
        <f>IFERROR(VLOOKUP(B161,'Plan Cultivos'!$A$5:$X$204,4,FALSE()),"")</f>
        <v/>
      </c>
      <c r="E161" s="9"/>
      <c r="F161" s="9"/>
      <c r="G161" s="9"/>
      <c r="H161" s="9"/>
      <c r="I161" s="9"/>
      <c r="J161" s="15"/>
      <c r="K161" s="16" t="str">
        <f t="shared" si="4"/>
        <v/>
      </c>
      <c r="L161" s="12"/>
      <c r="M161" s="9"/>
      <c r="N161" s="11">
        <f t="shared" si="5"/>
        <v>0</v>
      </c>
      <c r="O161" s="9"/>
      <c r="P161" s="9"/>
    </row>
    <row r="162" spans="1:16" x14ac:dyDescent="0.3">
      <c r="A162" s="10" t="s">
        <v>851</v>
      </c>
      <c r="B162" s="9"/>
      <c r="C162" s="11" t="str">
        <f>IFERROR(VLOOKUP(B162,'Plan Cultivos'!$A$5:$X$204,2,FALSE()),"")</f>
        <v/>
      </c>
      <c r="D162" s="11" t="str">
        <f>IFERROR(VLOOKUP(B162,'Plan Cultivos'!$A$5:$X$204,4,FALSE()),"")</f>
        <v/>
      </c>
      <c r="E162" s="9"/>
      <c r="F162" s="9"/>
      <c r="G162" s="9"/>
      <c r="H162" s="9"/>
      <c r="I162" s="9"/>
      <c r="J162" s="15"/>
      <c r="K162" s="16" t="str">
        <f t="shared" si="4"/>
        <v/>
      </c>
      <c r="L162" s="12"/>
      <c r="M162" s="9"/>
      <c r="N162" s="11">
        <f t="shared" si="5"/>
        <v>0</v>
      </c>
      <c r="O162" s="9"/>
      <c r="P162" s="9"/>
    </row>
    <row r="163" spans="1:16" x14ac:dyDescent="0.3">
      <c r="A163" s="10" t="s">
        <v>852</v>
      </c>
      <c r="B163" s="9"/>
      <c r="C163" s="11" t="str">
        <f>IFERROR(VLOOKUP(B163,'Plan Cultivos'!$A$5:$X$204,2,FALSE()),"")</f>
        <v/>
      </c>
      <c r="D163" s="11" t="str">
        <f>IFERROR(VLOOKUP(B163,'Plan Cultivos'!$A$5:$X$204,4,FALSE()),"")</f>
        <v/>
      </c>
      <c r="E163" s="9"/>
      <c r="F163" s="9"/>
      <c r="G163" s="9"/>
      <c r="H163" s="9"/>
      <c r="I163" s="9"/>
      <c r="J163" s="15"/>
      <c r="K163" s="16" t="str">
        <f t="shared" si="4"/>
        <v/>
      </c>
      <c r="L163" s="12"/>
      <c r="M163" s="9"/>
      <c r="N163" s="11">
        <f t="shared" si="5"/>
        <v>0</v>
      </c>
      <c r="O163" s="9"/>
      <c r="P163" s="9"/>
    </row>
    <row r="164" spans="1:16" x14ac:dyDescent="0.3">
      <c r="A164" s="10" t="s">
        <v>853</v>
      </c>
      <c r="B164" s="9"/>
      <c r="C164" s="11" t="str">
        <f>IFERROR(VLOOKUP(B164,'Plan Cultivos'!$A$5:$X$204,2,FALSE()),"")</f>
        <v/>
      </c>
      <c r="D164" s="11" t="str">
        <f>IFERROR(VLOOKUP(B164,'Plan Cultivos'!$A$5:$X$204,4,FALSE()),"")</f>
        <v/>
      </c>
      <c r="E164" s="9"/>
      <c r="F164" s="9"/>
      <c r="G164" s="9"/>
      <c r="H164" s="9"/>
      <c r="I164" s="9"/>
      <c r="J164" s="15"/>
      <c r="K164" s="16" t="str">
        <f t="shared" si="4"/>
        <v/>
      </c>
      <c r="L164" s="12"/>
      <c r="M164" s="9"/>
      <c r="N164" s="11">
        <f t="shared" si="5"/>
        <v>0</v>
      </c>
      <c r="O164" s="9"/>
      <c r="P164" s="9"/>
    </row>
    <row r="165" spans="1:16" x14ac:dyDescent="0.3">
      <c r="A165" s="10" t="s">
        <v>854</v>
      </c>
      <c r="B165" s="9"/>
      <c r="C165" s="11" t="str">
        <f>IFERROR(VLOOKUP(B165,'Plan Cultivos'!$A$5:$X$204,2,FALSE()),"")</f>
        <v/>
      </c>
      <c r="D165" s="11" t="str">
        <f>IFERROR(VLOOKUP(B165,'Plan Cultivos'!$A$5:$X$204,4,FALSE()),"")</f>
        <v/>
      </c>
      <c r="E165" s="9"/>
      <c r="F165" s="9"/>
      <c r="G165" s="9"/>
      <c r="H165" s="9"/>
      <c r="I165" s="9"/>
      <c r="J165" s="15"/>
      <c r="K165" s="16" t="str">
        <f t="shared" si="4"/>
        <v/>
      </c>
      <c r="L165" s="12"/>
      <c r="M165" s="9"/>
      <c r="N165" s="11">
        <f t="shared" si="5"/>
        <v>0</v>
      </c>
      <c r="O165" s="9"/>
      <c r="P165" s="9"/>
    </row>
    <row r="166" spans="1:16" x14ac:dyDescent="0.3">
      <c r="A166" s="10" t="s">
        <v>855</v>
      </c>
      <c r="B166" s="9"/>
      <c r="C166" s="11" t="str">
        <f>IFERROR(VLOOKUP(B166,'Plan Cultivos'!$A$5:$X$204,2,FALSE()),"")</f>
        <v/>
      </c>
      <c r="D166" s="11" t="str">
        <f>IFERROR(VLOOKUP(B166,'Plan Cultivos'!$A$5:$X$204,4,FALSE()),"")</f>
        <v/>
      </c>
      <c r="E166" s="9"/>
      <c r="F166" s="9"/>
      <c r="G166" s="9"/>
      <c r="H166" s="9"/>
      <c r="I166" s="9"/>
      <c r="J166" s="15"/>
      <c r="K166" s="16" t="str">
        <f t="shared" si="4"/>
        <v/>
      </c>
      <c r="L166" s="12"/>
      <c r="M166" s="9"/>
      <c r="N166" s="11">
        <f t="shared" si="5"/>
        <v>0</v>
      </c>
      <c r="O166" s="9"/>
      <c r="P166" s="9"/>
    </row>
    <row r="167" spans="1:16" x14ac:dyDescent="0.3">
      <c r="A167" s="10" t="s">
        <v>856</v>
      </c>
      <c r="B167" s="9"/>
      <c r="C167" s="11" t="str">
        <f>IFERROR(VLOOKUP(B167,'Plan Cultivos'!$A$5:$X$204,2,FALSE()),"")</f>
        <v/>
      </c>
      <c r="D167" s="11" t="str">
        <f>IFERROR(VLOOKUP(B167,'Plan Cultivos'!$A$5:$X$204,4,FALSE()),"")</f>
        <v/>
      </c>
      <c r="E167" s="9"/>
      <c r="F167" s="9"/>
      <c r="G167" s="9"/>
      <c r="H167" s="9"/>
      <c r="I167" s="9"/>
      <c r="J167" s="15"/>
      <c r="K167" s="16" t="str">
        <f t="shared" si="4"/>
        <v/>
      </c>
      <c r="L167" s="12"/>
      <c r="M167" s="9"/>
      <c r="N167" s="11">
        <f t="shared" si="5"/>
        <v>0</v>
      </c>
      <c r="O167" s="9"/>
      <c r="P167" s="9"/>
    </row>
    <row r="168" spans="1:16" x14ac:dyDescent="0.3">
      <c r="A168" s="10" t="s">
        <v>857</v>
      </c>
      <c r="B168" s="9"/>
      <c r="C168" s="11" t="str">
        <f>IFERROR(VLOOKUP(B168,'Plan Cultivos'!$A$5:$X$204,2,FALSE()),"")</f>
        <v/>
      </c>
      <c r="D168" s="11" t="str">
        <f>IFERROR(VLOOKUP(B168,'Plan Cultivos'!$A$5:$X$204,4,FALSE()),"")</f>
        <v/>
      </c>
      <c r="E168" s="9"/>
      <c r="F168" s="9"/>
      <c r="G168" s="9"/>
      <c r="H168" s="9"/>
      <c r="I168" s="9"/>
      <c r="J168" s="15"/>
      <c r="K168" s="16" t="str">
        <f t="shared" si="4"/>
        <v/>
      </c>
      <c r="L168" s="12"/>
      <c r="M168" s="9"/>
      <c r="N168" s="11">
        <f t="shared" si="5"/>
        <v>0</v>
      </c>
      <c r="O168" s="9"/>
      <c r="P168" s="9"/>
    </row>
    <row r="169" spans="1:16" x14ac:dyDescent="0.3">
      <c r="A169" s="10" t="s">
        <v>858</v>
      </c>
      <c r="B169" s="9"/>
      <c r="C169" s="11" t="str">
        <f>IFERROR(VLOOKUP(B169,'Plan Cultivos'!$A$5:$X$204,2,FALSE()),"")</f>
        <v/>
      </c>
      <c r="D169" s="11" t="str">
        <f>IFERROR(VLOOKUP(B169,'Plan Cultivos'!$A$5:$X$204,4,FALSE()),"")</f>
        <v/>
      </c>
      <c r="E169" s="9"/>
      <c r="F169" s="9"/>
      <c r="G169" s="9"/>
      <c r="H169" s="9"/>
      <c r="I169" s="9"/>
      <c r="J169" s="15"/>
      <c r="K169" s="16" t="str">
        <f t="shared" si="4"/>
        <v/>
      </c>
      <c r="L169" s="12"/>
      <c r="M169" s="9"/>
      <c r="N169" s="11">
        <f t="shared" si="5"/>
        <v>0</v>
      </c>
      <c r="O169" s="9"/>
      <c r="P169" s="9"/>
    </row>
    <row r="170" spans="1:16" x14ac:dyDescent="0.3">
      <c r="A170" s="10" t="s">
        <v>859</v>
      </c>
      <c r="B170" s="9"/>
      <c r="C170" s="11" t="str">
        <f>IFERROR(VLOOKUP(B170,'Plan Cultivos'!$A$5:$X$204,2,FALSE()),"")</f>
        <v/>
      </c>
      <c r="D170" s="11" t="str">
        <f>IFERROR(VLOOKUP(B170,'Plan Cultivos'!$A$5:$X$204,4,FALSE()),"")</f>
        <v/>
      </c>
      <c r="E170" s="9"/>
      <c r="F170" s="9"/>
      <c r="G170" s="9"/>
      <c r="H170" s="9"/>
      <c r="I170" s="9"/>
      <c r="J170" s="15"/>
      <c r="K170" s="16" t="str">
        <f t="shared" si="4"/>
        <v/>
      </c>
      <c r="L170" s="12"/>
      <c r="M170" s="9"/>
      <c r="N170" s="11">
        <f t="shared" si="5"/>
        <v>0</v>
      </c>
      <c r="O170" s="9"/>
      <c r="P170" s="9"/>
    </row>
    <row r="171" spans="1:16" x14ac:dyDescent="0.3">
      <c r="A171" s="10" t="s">
        <v>860</v>
      </c>
      <c r="B171" s="9"/>
      <c r="C171" s="11" t="str">
        <f>IFERROR(VLOOKUP(B171,'Plan Cultivos'!$A$5:$X$204,2,FALSE()),"")</f>
        <v/>
      </c>
      <c r="D171" s="11" t="str">
        <f>IFERROR(VLOOKUP(B171,'Plan Cultivos'!$A$5:$X$204,4,FALSE()),"")</f>
        <v/>
      </c>
      <c r="E171" s="9"/>
      <c r="F171" s="9"/>
      <c r="G171" s="9"/>
      <c r="H171" s="9"/>
      <c r="I171" s="9"/>
      <c r="J171" s="15"/>
      <c r="K171" s="16" t="str">
        <f t="shared" si="4"/>
        <v/>
      </c>
      <c r="L171" s="12"/>
      <c r="M171" s="9"/>
      <c r="N171" s="11">
        <f t="shared" si="5"/>
        <v>0</v>
      </c>
      <c r="O171" s="9"/>
      <c r="P171" s="9"/>
    </row>
    <row r="172" spans="1:16" x14ac:dyDescent="0.3">
      <c r="A172" s="10" t="s">
        <v>861</v>
      </c>
      <c r="B172" s="9"/>
      <c r="C172" s="11" t="str">
        <f>IFERROR(VLOOKUP(B172,'Plan Cultivos'!$A$5:$X$204,2,FALSE()),"")</f>
        <v/>
      </c>
      <c r="D172" s="11" t="str">
        <f>IFERROR(VLOOKUP(B172,'Plan Cultivos'!$A$5:$X$204,4,FALSE()),"")</f>
        <v/>
      </c>
      <c r="E172" s="9"/>
      <c r="F172" s="9"/>
      <c r="G172" s="9"/>
      <c r="H172" s="9"/>
      <c r="I172" s="9"/>
      <c r="J172" s="15"/>
      <c r="K172" s="16" t="str">
        <f t="shared" si="4"/>
        <v/>
      </c>
      <c r="L172" s="12"/>
      <c r="M172" s="9"/>
      <c r="N172" s="11">
        <f t="shared" si="5"/>
        <v>0</v>
      </c>
      <c r="O172" s="9"/>
      <c r="P172" s="9"/>
    </row>
    <row r="173" spans="1:16" x14ac:dyDescent="0.3">
      <c r="A173" s="10" t="s">
        <v>862</v>
      </c>
      <c r="B173" s="9"/>
      <c r="C173" s="11" t="str">
        <f>IFERROR(VLOOKUP(B173,'Plan Cultivos'!$A$5:$X$204,2,FALSE()),"")</f>
        <v/>
      </c>
      <c r="D173" s="11" t="str">
        <f>IFERROR(VLOOKUP(B173,'Plan Cultivos'!$A$5:$X$204,4,FALSE()),"")</f>
        <v/>
      </c>
      <c r="E173" s="9"/>
      <c r="F173" s="9"/>
      <c r="G173" s="9"/>
      <c r="H173" s="9"/>
      <c r="I173" s="9"/>
      <c r="J173" s="15"/>
      <c r="K173" s="16" t="str">
        <f t="shared" si="4"/>
        <v/>
      </c>
      <c r="L173" s="12"/>
      <c r="M173" s="9"/>
      <c r="N173" s="11">
        <f t="shared" si="5"/>
        <v>0</v>
      </c>
      <c r="O173" s="9"/>
      <c r="P173" s="9"/>
    </row>
    <row r="174" spans="1:16" x14ac:dyDescent="0.3">
      <c r="A174" s="10" t="s">
        <v>863</v>
      </c>
      <c r="B174" s="9"/>
      <c r="C174" s="11" t="str">
        <f>IFERROR(VLOOKUP(B174,'Plan Cultivos'!$A$5:$X$204,2,FALSE()),"")</f>
        <v/>
      </c>
      <c r="D174" s="11" t="str">
        <f>IFERROR(VLOOKUP(B174,'Plan Cultivos'!$A$5:$X$204,4,FALSE()),"")</f>
        <v/>
      </c>
      <c r="E174" s="9"/>
      <c r="F174" s="9"/>
      <c r="G174" s="9"/>
      <c r="H174" s="9"/>
      <c r="I174" s="9"/>
      <c r="J174" s="15"/>
      <c r="K174" s="16" t="str">
        <f t="shared" si="4"/>
        <v/>
      </c>
      <c r="L174" s="12"/>
      <c r="M174" s="9"/>
      <c r="N174" s="11">
        <f t="shared" si="5"/>
        <v>0</v>
      </c>
      <c r="O174" s="9"/>
      <c r="P174" s="9"/>
    </row>
    <row r="175" spans="1:16" x14ac:dyDescent="0.3">
      <c r="A175" s="10" t="s">
        <v>864</v>
      </c>
      <c r="B175" s="9"/>
      <c r="C175" s="11" t="str">
        <f>IFERROR(VLOOKUP(B175,'Plan Cultivos'!$A$5:$X$204,2,FALSE()),"")</f>
        <v/>
      </c>
      <c r="D175" s="11" t="str">
        <f>IFERROR(VLOOKUP(B175,'Plan Cultivos'!$A$5:$X$204,4,FALSE()),"")</f>
        <v/>
      </c>
      <c r="E175" s="9"/>
      <c r="F175" s="9"/>
      <c r="G175" s="9"/>
      <c r="H175" s="9"/>
      <c r="I175" s="9"/>
      <c r="J175" s="15"/>
      <c r="K175" s="16" t="str">
        <f t="shared" si="4"/>
        <v/>
      </c>
      <c r="L175" s="12"/>
      <c r="M175" s="9"/>
      <c r="N175" s="11">
        <f t="shared" si="5"/>
        <v>0</v>
      </c>
      <c r="O175" s="9"/>
      <c r="P175" s="9"/>
    </row>
    <row r="176" spans="1:16" x14ac:dyDescent="0.3">
      <c r="A176" s="10" t="s">
        <v>865</v>
      </c>
      <c r="B176" s="9"/>
      <c r="C176" s="11" t="str">
        <f>IFERROR(VLOOKUP(B176,'Plan Cultivos'!$A$5:$X$204,2,FALSE()),"")</f>
        <v/>
      </c>
      <c r="D176" s="11" t="str">
        <f>IFERROR(VLOOKUP(B176,'Plan Cultivos'!$A$5:$X$204,4,FALSE()),"")</f>
        <v/>
      </c>
      <c r="E176" s="9"/>
      <c r="F176" s="9"/>
      <c r="G176" s="9"/>
      <c r="H176" s="9"/>
      <c r="I176" s="9"/>
      <c r="J176" s="15"/>
      <c r="K176" s="16" t="str">
        <f t="shared" si="4"/>
        <v/>
      </c>
      <c r="L176" s="12"/>
      <c r="M176" s="9"/>
      <c r="N176" s="11">
        <f t="shared" si="5"/>
        <v>0</v>
      </c>
      <c r="O176" s="9"/>
      <c r="P176" s="9"/>
    </row>
    <row r="177" spans="1:16" x14ac:dyDescent="0.3">
      <c r="A177" s="10" t="s">
        <v>866</v>
      </c>
      <c r="B177" s="9"/>
      <c r="C177" s="11" t="str">
        <f>IFERROR(VLOOKUP(B177,'Plan Cultivos'!$A$5:$X$204,2,FALSE()),"")</f>
        <v/>
      </c>
      <c r="D177" s="11" t="str">
        <f>IFERROR(VLOOKUP(B177,'Plan Cultivos'!$A$5:$X$204,4,FALSE()),"")</f>
        <v/>
      </c>
      <c r="E177" s="9"/>
      <c r="F177" s="9"/>
      <c r="G177" s="9"/>
      <c r="H177" s="9"/>
      <c r="I177" s="9"/>
      <c r="J177" s="15"/>
      <c r="K177" s="16" t="str">
        <f t="shared" si="4"/>
        <v/>
      </c>
      <c r="L177" s="12"/>
      <c r="M177" s="9"/>
      <c r="N177" s="11">
        <f t="shared" si="5"/>
        <v>0</v>
      </c>
      <c r="O177" s="9"/>
      <c r="P177" s="9"/>
    </row>
    <row r="178" spans="1:16" x14ac:dyDescent="0.3">
      <c r="A178" s="10" t="s">
        <v>867</v>
      </c>
      <c r="B178" s="9"/>
      <c r="C178" s="11" t="str">
        <f>IFERROR(VLOOKUP(B178,'Plan Cultivos'!$A$5:$X$204,2,FALSE()),"")</f>
        <v/>
      </c>
      <c r="D178" s="11" t="str">
        <f>IFERROR(VLOOKUP(B178,'Plan Cultivos'!$A$5:$X$204,4,FALSE()),"")</f>
        <v/>
      </c>
      <c r="E178" s="9"/>
      <c r="F178" s="9"/>
      <c r="G178" s="9"/>
      <c r="H178" s="9"/>
      <c r="I178" s="9"/>
      <c r="J178" s="15"/>
      <c r="K178" s="16" t="str">
        <f t="shared" si="4"/>
        <v/>
      </c>
      <c r="L178" s="12"/>
      <c r="M178" s="9"/>
      <c r="N178" s="11">
        <f t="shared" si="5"/>
        <v>0</v>
      </c>
      <c r="O178" s="9"/>
      <c r="P178" s="9"/>
    </row>
    <row r="179" spans="1:16" x14ac:dyDescent="0.3">
      <c r="A179" s="10" t="s">
        <v>868</v>
      </c>
      <c r="B179" s="9"/>
      <c r="C179" s="11" t="str">
        <f>IFERROR(VLOOKUP(B179,'Plan Cultivos'!$A$5:$X$204,2,FALSE()),"")</f>
        <v/>
      </c>
      <c r="D179" s="11" t="str">
        <f>IFERROR(VLOOKUP(B179,'Plan Cultivos'!$A$5:$X$204,4,FALSE()),"")</f>
        <v/>
      </c>
      <c r="E179" s="9"/>
      <c r="F179" s="9"/>
      <c r="G179" s="9"/>
      <c r="H179" s="9"/>
      <c r="I179" s="9"/>
      <c r="J179" s="15"/>
      <c r="K179" s="16" t="str">
        <f t="shared" si="4"/>
        <v/>
      </c>
      <c r="L179" s="12"/>
      <c r="M179" s="9"/>
      <c r="N179" s="11">
        <f t="shared" si="5"/>
        <v>0</v>
      </c>
      <c r="O179" s="9"/>
      <c r="P179" s="9"/>
    </row>
    <row r="180" spans="1:16" x14ac:dyDescent="0.3">
      <c r="A180" s="10" t="s">
        <v>869</v>
      </c>
      <c r="B180" s="9"/>
      <c r="C180" s="11" t="str">
        <f>IFERROR(VLOOKUP(B180,'Plan Cultivos'!$A$5:$X$204,2,FALSE()),"")</f>
        <v/>
      </c>
      <c r="D180" s="11" t="str">
        <f>IFERROR(VLOOKUP(B180,'Plan Cultivos'!$A$5:$X$204,4,FALSE()),"")</f>
        <v/>
      </c>
      <c r="E180" s="9"/>
      <c r="F180" s="9"/>
      <c r="G180" s="9"/>
      <c r="H180" s="9"/>
      <c r="I180" s="9"/>
      <c r="J180" s="15"/>
      <c r="K180" s="16" t="str">
        <f t="shared" si="4"/>
        <v/>
      </c>
      <c r="L180" s="12"/>
      <c r="M180" s="9"/>
      <c r="N180" s="11">
        <f t="shared" si="5"/>
        <v>0</v>
      </c>
      <c r="O180" s="9"/>
      <c r="P180" s="9"/>
    </row>
    <row r="181" spans="1:16" x14ac:dyDescent="0.3">
      <c r="A181" s="10" t="s">
        <v>870</v>
      </c>
      <c r="B181" s="9"/>
      <c r="C181" s="11" t="str">
        <f>IFERROR(VLOOKUP(B181,'Plan Cultivos'!$A$5:$X$204,2,FALSE()),"")</f>
        <v/>
      </c>
      <c r="D181" s="11" t="str">
        <f>IFERROR(VLOOKUP(B181,'Plan Cultivos'!$A$5:$X$204,4,FALSE()),"")</f>
        <v/>
      </c>
      <c r="E181" s="9"/>
      <c r="F181" s="9"/>
      <c r="G181" s="9"/>
      <c r="H181" s="9"/>
      <c r="I181" s="9"/>
      <c r="J181" s="15"/>
      <c r="K181" s="16" t="str">
        <f t="shared" si="4"/>
        <v/>
      </c>
      <c r="L181" s="12"/>
      <c r="M181" s="9"/>
      <c r="N181" s="11">
        <f t="shared" si="5"/>
        <v>0</v>
      </c>
      <c r="O181" s="9"/>
      <c r="P181" s="9"/>
    </row>
    <row r="182" spans="1:16" x14ac:dyDescent="0.3">
      <c r="A182" s="10" t="s">
        <v>871</v>
      </c>
      <c r="B182" s="9"/>
      <c r="C182" s="11" t="str">
        <f>IFERROR(VLOOKUP(B182,'Plan Cultivos'!$A$5:$X$204,2,FALSE()),"")</f>
        <v/>
      </c>
      <c r="D182" s="11" t="str">
        <f>IFERROR(VLOOKUP(B182,'Plan Cultivos'!$A$5:$X$204,4,FALSE()),"")</f>
        <v/>
      </c>
      <c r="E182" s="9"/>
      <c r="F182" s="9"/>
      <c r="G182" s="9"/>
      <c r="H182" s="9"/>
      <c r="I182" s="9"/>
      <c r="J182" s="15"/>
      <c r="K182" s="16" t="str">
        <f t="shared" si="4"/>
        <v/>
      </c>
      <c r="L182" s="12"/>
      <c r="M182" s="9"/>
      <c r="N182" s="11">
        <f t="shared" si="5"/>
        <v>0</v>
      </c>
      <c r="O182" s="9"/>
      <c r="P182" s="9"/>
    </row>
    <row r="183" spans="1:16" x14ac:dyDescent="0.3">
      <c r="A183" s="10" t="s">
        <v>872</v>
      </c>
      <c r="B183" s="9"/>
      <c r="C183" s="11" t="str">
        <f>IFERROR(VLOOKUP(B183,'Plan Cultivos'!$A$5:$X$204,2,FALSE()),"")</f>
        <v/>
      </c>
      <c r="D183" s="11" t="str">
        <f>IFERROR(VLOOKUP(B183,'Plan Cultivos'!$A$5:$X$204,4,FALSE()),"")</f>
        <v/>
      </c>
      <c r="E183" s="9"/>
      <c r="F183" s="9"/>
      <c r="G183" s="9"/>
      <c r="H183" s="9"/>
      <c r="I183" s="9"/>
      <c r="J183" s="15"/>
      <c r="K183" s="16" t="str">
        <f t="shared" si="4"/>
        <v/>
      </c>
      <c r="L183" s="12"/>
      <c r="M183" s="9"/>
      <c r="N183" s="11">
        <f t="shared" si="5"/>
        <v>0</v>
      </c>
      <c r="O183" s="9"/>
      <c r="P183" s="9"/>
    </row>
    <row r="184" spans="1:16" x14ac:dyDescent="0.3">
      <c r="A184" s="10" t="s">
        <v>873</v>
      </c>
      <c r="B184" s="9"/>
      <c r="C184" s="11" t="str">
        <f>IFERROR(VLOOKUP(B184,'Plan Cultivos'!$A$5:$X$204,2,FALSE()),"")</f>
        <v/>
      </c>
      <c r="D184" s="11" t="str">
        <f>IFERROR(VLOOKUP(B184,'Plan Cultivos'!$A$5:$X$204,4,FALSE()),"")</f>
        <v/>
      </c>
      <c r="E184" s="9"/>
      <c r="F184" s="9"/>
      <c r="G184" s="9"/>
      <c r="H184" s="9"/>
      <c r="I184" s="9"/>
      <c r="J184" s="15"/>
      <c r="K184" s="16" t="str">
        <f t="shared" si="4"/>
        <v/>
      </c>
      <c r="L184" s="12"/>
      <c r="M184" s="9"/>
      <c r="N184" s="11">
        <f t="shared" si="5"/>
        <v>0</v>
      </c>
      <c r="O184" s="9"/>
      <c r="P184" s="9"/>
    </row>
    <row r="185" spans="1:16" x14ac:dyDescent="0.3">
      <c r="A185" s="10" t="s">
        <v>874</v>
      </c>
      <c r="B185" s="9"/>
      <c r="C185" s="11" t="str">
        <f>IFERROR(VLOOKUP(B185,'Plan Cultivos'!$A$5:$X$204,2,FALSE()),"")</f>
        <v/>
      </c>
      <c r="D185" s="11" t="str">
        <f>IFERROR(VLOOKUP(B185,'Plan Cultivos'!$A$5:$X$204,4,FALSE()),"")</f>
        <v/>
      </c>
      <c r="E185" s="9"/>
      <c r="F185" s="9"/>
      <c r="G185" s="9"/>
      <c r="H185" s="9"/>
      <c r="I185" s="9"/>
      <c r="J185" s="15"/>
      <c r="K185" s="16" t="str">
        <f t="shared" si="4"/>
        <v/>
      </c>
      <c r="L185" s="12"/>
      <c r="M185" s="9"/>
      <c r="N185" s="11">
        <f t="shared" si="5"/>
        <v>0</v>
      </c>
      <c r="O185" s="9"/>
      <c r="P185" s="9"/>
    </row>
    <row r="186" spans="1:16" x14ac:dyDescent="0.3">
      <c r="A186" s="10" t="s">
        <v>875</v>
      </c>
      <c r="B186" s="9"/>
      <c r="C186" s="11" t="str">
        <f>IFERROR(VLOOKUP(B186,'Plan Cultivos'!$A$5:$X$204,2,FALSE()),"")</f>
        <v/>
      </c>
      <c r="D186" s="11" t="str">
        <f>IFERROR(VLOOKUP(B186,'Plan Cultivos'!$A$5:$X$204,4,FALSE()),"")</f>
        <v/>
      </c>
      <c r="E186" s="9"/>
      <c r="F186" s="9"/>
      <c r="G186" s="9"/>
      <c r="H186" s="9"/>
      <c r="I186" s="9"/>
      <c r="J186" s="15"/>
      <c r="K186" s="16" t="str">
        <f t="shared" si="4"/>
        <v/>
      </c>
      <c r="L186" s="12"/>
      <c r="M186" s="9"/>
      <c r="N186" s="11">
        <f t="shared" si="5"/>
        <v>0</v>
      </c>
      <c r="O186" s="9"/>
      <c r="P186" s="9"/>
    </row>
    <row r="187" spans="1:16" x14ac:dyDescent="0.3">
      <c r="A187" s="10" t="s">
        <v>876</v>
      </c>
      <c r="B187" s="9"/>
      <c r="C187" s="11" t="str">
        <f>IFERROR(VLOOKUP(B187,'Plan Cultivos'!$A$5:$X$204,2,FALSE()),"")</f>
        <v/>
      </c>
      <c r="D187" s="11" t="str">
        <f>IFERROR(VLOOKUP(B187,'Plan Cultivos'!$A$5:$X$204,4,FALSE()),"")</f>
        <v/>
      </c>
      <c r="E187" s="9"/>
      <c r="F187" s="9"/>
      <c r="G187" s="9"/>
      <c r="H187" s="9"/>
      <c r="I187" s="9"/>
      <c r="J187" s="15"/>
      <c r="K187" s="16" t="str">
        <f t="shared" si="4"/>
        <v/>
      </c>
      <c r="L187" s="12"/>
      <c r="M187" s="9"/>
      <c r="N187" s="11">
        <f t="shared" si="5"/>
        <v>0</v>
      </c>
      <c r="O187" s="9"/>
      <c r="P187" s="9"/>
    </row>
    <row r="188" spans="1:16" x14ac:dyDescent="0.3">
      <c r="A188" s="10" t="s">
        <v>877</v>
      </c>
      <c r="B188" s="9"/>
      <c r="C188" s="11" t="str">
        <f>IFERROR(VLOOKUP(B188,'Plan Cultivos'!$A$5:$X$204,2,FALSE()),"")</f>
        <v/>
      </c>
      <c r="D188" s="11" t="str">
        <f>IFERROR(VLOOKUP(B188,'Plan Cultivos'!$A$5:$X$204,4,FALSE()),"")</f>
        <v/>
      </c>
      <c r="E188" s="9"/>
      <c r="F188" s="9"/>
      <c r="G188" s="9"/>
      <c r="H188" s="9"/>
      <c r="I188" s="9"/>
      <c r="J188" s="15"/>
      <c r="K188" s="16" t="str">
        <f t="shared" si="4"/>
        <v/>
      </c>
      <c r="L188" s="12"/>
      <c r="M188" s="9"/>
      <c r="N188" s="11">
        <f t="shared" si="5"/>
        <v>0</v>
      </c>
      <c r="O188" s="9"/>
      <c r="P188" s="9"/>
    </row>
    <row r="189" spans="1:16" x14ac:dyDescent="0.3">
      <c r="A189" s="10" t="s">
        <v>878</v>
      </c>
      <c r="B189" s="9"/>
      <c r="C189" s="11" t="str">
        <f>IFERROR(VLOOKUP(B189,'Plan Cultivos'!$A$5:$X$204,2,FALSE()),"")</f>
        <v/>
      </c>
      <c r="D189" s="11" t="str">
        <f>IFERROR(VLOOKUP(B189,'Plan Cultivos'!$A$5:$X$204,4,FALSE()),"")</f>
        <v/>
      </c>
      <c r="E189" s="9"/>
      <c r="F189" s="9"/>
      <c r="G189" s="9"/>
      <c r="H189" s="9"/>
      <c r="I189" s="9"/>
      <c r="J189" s="15"/>
      <c r="K189" s="16" t="str">
        <f t="shared" si="4"/>
        <v/>
      </c>
      <c r="L189" s="12"/>
      <c r="M189" s="9"/>
      <c r="N189" s="11">
        <f t="shared" si="5"/>
        <v>0</v>
      </c>
      <c r="O189" s="9"/>
      <c r="P189" s="9"/>
    </row>
    <row r="190" spans="1:16" x14ac:dyDescent="0.3">
      <c r="A190" s="10" t="s">
        <v>879</v>
      </c>
      <c r="B190" s="9"/>
      <c r="C190" s="11" t="str">
        <f>IFERROR(VLOOKUP(B190,'Plan Cultivos'!$A$5:$X$204,2,FALSE()),"")</f>
        <v/>
      </c>
      <c r="D190" s="11" t="str">
        <f>IFERROR(VLOOKUP(B190,'Plan Cultivos'!$A$5:$X$204,4,FALSE()),"")</f>
        <v/>
      </c>
      <c r="E190" s="9"/>
      <c r="F190" s="9"/>
      <c r="G190" s="9"/>
      <c r="H190" s="9"/>
      <c r="I190" s="9"/>
      <c r="J190" s="15"/>
      <c r="K190" s="16" t="str">
        <f t="shared" si="4"/>
        <v/>
      </c>
      <c r="L190" s="12"/>
      <c r="M190" s="9"/>
      <c r="N190" s="11">
        <f t="shared" si="5"/>
        <v>0</v>
      </c>
      <c r="O190" s="9"/>
      <c r="P190" s="9"/>
    </row>
    <row r="191" spans="1:16" x14ac:dyDescent="0.3">
      <c r="A191" s="10" t="s">
        <v>880</v>
      </c>
      <c r="B191" s="9"/>
      <c r="C191" s="11" t="str">
        <f>IFERROR(VLOOKUP(B191,'Plan Cultivos'!$A$5:$X$204,2,FALSE()),"")</f>
        <v/>
      </c>
      <c r="D191" s="11" t="str">
        <f>IFERROR(VLOOKUP(B191,'Plan Cultivos'!$A$5:$X$204,4,FALSE()),"")</f>
        <v/>
      </c>
      <c r="E191" s="9"/>
      <c r="F191" s="9"/>
      <c r="G191" s="9"/>
      <c r="H191" s="9"/>
      <c r="I191" s="9"/>
      <c r="J191" s="15"/>
      <c r="K191" s="16" t="str">
        <f t="shared" si="4"/>
        <v/>
      </c>
      <c r="L191" s="12"/>
      <c r="M191" s="9"/>
      <c r="N191" s="11">
        <f t="shared" si="5"/>
        <v>0</v>
      </c>
      <c r="O191" s="9"/>
      <c r="P191" s="9"/>
    </row>
    <row r="192" spans="1:16" x14ac:dyDescent="0.3">
      <c r="A192" s="10" t="s">
        <v>881</v>
      </c>
      <c r="B192" s="9"/>
      <c r="C192" s="11" t="str">
        <f>IFERROR(VLOOKUP(B192,'Plan Cultivos'!$A$5:$X$204,2,FALSE()),"")</f>
        <v/>
      </c>
      <c r="D192" s="11" t="str">
        <f>IFERROR(VLOOKUP(B192,'Plan Cultivos'!$A$5:$X$204,4,FALSE()),"")</f>
        <v/>
      </c>
      <c r="E192" s="9"/>
      <c r="F192" s="9"/>
      <c r="G192" s="9"/>
      <c r="H192" s="9"/>
      <c r="I192" s="9"/>
      <c r="J192" s="15"/>
      <c r="K192" s="16" t="str">
        <f t="shared" si="4"/>
        <v/>
      </c>
      <c r="L192" s="12"/>
      <c r="M192" s="9"/>
      <c r="N192" s="11">
        <f t="shared" si="5"/>
        <v>0</v>
      </c>
      <c r="O192" s="9"/>
      <c r="P192" s="9"/>
    </row>
    <row r="193" spans="1:16" x14ac:dyDescent="0.3">
      <c r="A193" s="10" t="s">
        <v>882</v>
      </c>
      <c r="B193" s="9"/>
      <c r="C193" s="11" t="str">
        <f>IFERROR(VLOOKUP(B193,'Plan Cultivos'!$A$5:$X$204,2,FALSE()),"")</f>
        <v/>
      </c>
      <c r="D193" s="11" t="str">
        <f>IFERROR(VLOOKUP(B193,'Plan Cultivos'!$A$5:$X$204,4,FALSE()),"")</f>
        <v/>
      </c>
      <c r="E193" s="9"/>
      <c r="F193" s="9"/>
      <c r="G193" s="9"/>
      <c r="H193" s="9"/>
      <c r="I193" s="9"/>
      <c r="J193" s="15"/>
      <c r="K193" s="16" t="str">
        <f t="shared" si="4"/>
        <v/>
      </c>
      <c r="L193" s="12"/>
      <c r="M193" s="9"/>
      <c r="N193" s="11">
        <f t="shared" si="5"/>
        <v>0</v>
      </c>
      <c r="O193" s="9"/>
      <c r="P193" s="9"/>
    </row>
    <row r="194" spans="1:16" x14ac:dyDescent="0.3">
      <c r="A194" s="10" t="s">
        <v>883</v>
      </c>
      <c r="B194" s="9"/>
      <c r="C194" s="11" t="str">
        <f>IFERROR(VLOOKUP(B194,'Plan Cultivos'!$A$5:$X$204,2,FALSE()),"")</f>
        <v/>
      </c>
      <c r="D194" s="11" t="str">
        <f>IFERROR(VLOOKUP(B194,'Plan Cultivos'!$A$5:$X$204,4,FALSE()),"")</f>
        <v/>
      </c>
      <c r="E194" s="9"/>
      <c r="F194" s="9"/>
      <c r="G194" s="9"/>
      <c r="H194" s="9"/>
      <c r="I194" s="9"/>
      <c r="J194" s="15"/>
      <c r="K194" s="16" t="str">
        <f t="shared" si="4"/>
        <v/>
      </c>
      <c r="L194" s="12"/>
      <c r="M194" s="9"/>
      <c r="N194" s="11">
        <f t="shared" si="5"/>
        <v>0</v>
      </c>
      <c r="O194" s="9"/>
      <c r="P194" s="9"/>
    </row>
    <row r="195" spans="1:16" x14ac:dyDescent="0.3">
      <c r="A195" s="10" t="s">
        <v>884</v>
      </c>
      <c r="B195" s="9"/>
      <c r="C195" s="11" t="str">
        <f>IFERROR(VLOOKUP(B195,'Plan Cultivos'!$A$5:$X$204,2,FALSE()),"")</f>
        <v/>
      </c>
      <c r="D195" s="11" t="str">
        <f>IFERROR(VLOOKUP(B195,'Plan Cultivos'!$A$5:$X$204,4,FALSE()),"")</f>
        <v/>
      </c>
      <c r="E195" s="9"/>
      <c r="F195" s="9"/>
      <c r="G195" s="9"/>
      <c r="H195" s="9"/>
      <c r="I195" s="9"/>
      <c r="J195" s="15"/>
      <c r="K195" s="16" t="str">
        <f t="shared" si="4"/>
        <v/>
      </c>
      <c r="L195" s="12"/>
      <c r="M195" s="9"/>
      <c r="N195" s="11">
        <f t="shared" si="5"/>
        <v>0</v>
      </c>
      <c r="O195" s="9"/>
      <c r="P195" s="9"/>
    </row>
    <row r="196" spans="1:16" x14ac:dyDescent="0.3">
      <c r="A196" s="10" t="s">
        <v>885</v>
      </c>
      <c r="B196" s="9"/>
      <c r="C196" s="11" t="str">
        <f>IFERROR(VLOOKUP(B196,'Plan Cultivos'!$A$5:$X$204,2,FALSE()),"")</f>
        <v/>
      </c>
      <c r="D196" s="11" t="str">
        <f>IFERROR(VLOOKUP(B196,'Plan Cultivos'!$A$5:$X$204,4,FALSE()),"")</f>
        <v/>
      </c>
      <c r="E196" s="9"/>
      <c r="F196" s="9"/>
      <c r="G196" s="9"/>
      <c r="H196" s="9"/>
      <c r="I196" s="9"/>
      <c r="J196" s="15"/>
      <c r="K196" s="16" t="str">
        <f t="shared" si="4"/>
        <v/>
      </c>
      <c r="L196" s="12"/>
      <c r="M196" s="9"/>
      <c r="N196" s="11">
        <f t="shared" si="5"/>
        <v>0</v>
      </c>
      <c r="O196" s="9"/>
      <c r="P196" s="9"/>
    </row>
    <row r="197" spans="1:16" x14ac:dyDescent="0.3">
      <c r="A197" s="10" t="s">
        <v>886</v>
      </c>
      <c r="B197" s="9"/>
      <c r="C197" s="11" t="str">
        <f>IFERROR(VLOOKUP(B197,'Plan Cultivos'!$A$5:$X$204,2,FALSE()),"")</f>
        <v/>
      </c>
      <c r="D197" s="11" t="str">
        <f>IFERROR(VLOOKUP(B197,'Plan Cultivos'!$A$5:$X$204,4,FALSE()),"")</f>
        <v/>
      </c>
      <c r="E197" s="9"/>
      <c r="F197" s="9"/>
      <c r="G197" s="9"/>
      <c r="H197" s="9"/>
      <c r="I197" s="9"/>
      <c r="J197" s="15"/>
      <c r="K197" s="16" t="str">
        <f t="shared" ref="K197:K260" si="6">IF(OR(I197="",J197=""),"",I197*J197)</f>
        <v/>
      </c>
      <c r="L197" s="12"/>
      <c r="M197" s="9"/>
      <c r="N197" s="11">
        <f t="shared" ref="N197:N260" si="7">MAX(0,I197-M197)</f>
        <v>0</v>
      </c>
      <c r="O197" s="9"/>
      <c r="P197" s="9"/>
    </row>
    <row r="198" spans="1:16" x14ac:dyDescent="0.3">
      <c r="A198" s="10" t="s">
        <v>887</v>
      </c>
      <c r="B198" s="9"/>
      <c r="C198" s="11" t="str">
        <f>IFERROR(VLOOKUP(B198,'Plan Cultivos'!$A$5:$X$204,2,FALSE()),"")</f>
        <v/>
      </c>
      <c r="D198" s="11" t="str">
        <f>IFERROR(VLOOKUP(B198,'Plan Cultivos'!$A$5:$X$204,4,FALSE()),"")</f>
        <v/>
      </c>
      <c r="E198" s="9"/>
      <c r="F198" s="9"/>
      <c r="G198" s="9"/>
      <c r="H198" s="9"/>
      <c r="I198" s="9"/>
      <c r="J198" s="15"/>
      <c r="K198" s="16" t="str">
        <f t="shared" si="6"/>
        <v/>
      </c>
      <c r="L198" s="12"/>
      <c r="M198" s="9"/>
      <c r="N198" s="11">
        <f t="shared" si="7"/>
        <v>0</v>
      </c>
      <c r="O198" s="9"/>
      <c r="P198" s="9"/>
    </row>
    <row r="199" spans="1:16" x14ac:dyDescent="0.3">
      <c r="A199" s="10" t="s">
        <v>888</v>
      </c>
      <c r="B199" s="9"/>
      <c r="C199" s="11" t="str">
        <f>IFERROR(VLOOKUP(B199,'Plan Cultivos'!$A$5:$X$204,2,FALSE()),"")</f>
        <v/>
      </c>
      <c r="D199" s="11" t="str">
        <f>IFERROR(VLOOKUP(B199,'Plan Cultivos'!$A$5:$X$204,4,FALSE()),"")</f>
        <v/>
      </c>
      <c r="E199" s="9"/>
      <c r="F199" s="9"/>
      <c r="G199" s="9"/>
      <c r="H199" s="9"/>
      <c r="I199" s="9"/>
      <c r="J199" s="15"/>
      <c r="K199" s="16" t="str">
        <f t="shared" si="6"/>
        <v/>
      </c>
      <c r="L199" s="12"/>
      <c r="M199" s="9"/>
      <c r="N199" s="11">
        <f t="shared" si="7"/>
        <v>0</v>
      </c>
      <c r="O199" s="9"/>
      <c r="P199" s="9"/>
    </row>
    <row r="200" spans="1:16" x14ac:dyDescent="0.3">
      <c r="A200" s="10" t="s">
        <v>889</v>
      </c>
      <c r="B200" s="9"/>
      <c r="C200" s="11" t="str">
        <f>IFERROR(VLOOKUP(B200,'Plan Cultivos'!$A$5:$X$204,2,FALSE()),"")</f>
        <v/>
      </c>
      <c r="D200" s="11" t="str">
        <f>IFERROR(VLOOKUP(B200,'Plan Cultivos'!$A$5:$X$204,4,FALSE()),"")</f>
        <v/>
      </c>
      <c r="E200" s="9"/>
      <c r="F200" s="9"/>
      <c r="G200" s="9"/>
      <c r="H200" s="9"/>
      <c r="I200" s="9"/>
      <c r="J200" s="15"/>
      <c r="K200" s="16" t="str">
        <f t="shared" si="6"/>
        <v/>
      </c>
      <c r="L200" s="12"/>
      <c r="M200" s="9"/>
      <c r="N200" s="11">
        <f t="shared" si="7"/>
        <v>0</v>
      </c>
      <c r="O200" s="9"/>
      <c r="P200" s="9"/>
    </row>
    <row r="201" spans="1:16" x14ac:dyDescent="0.3">
      <c r="A201" s="10" t="s">
        <v>890</v>
      </c>
      <c r="B201" s="9"/>
      <c r="C201" s="11" t="str">
        <f>IFERROR(VLOOKUP(B201,'Plan Cultivos'!$A$5:$X$204,2,FALSE()),"")</f>
        <v/>
      </c>
      <c r="D201" s="11" t="str">
        <f>IFERROR(VLOOKUP(B201,'Plan Cultivos'!$A$5:$X$204,4,FALSE()),"")</f>
        <v/>
      </c>
      <c r="E201" s="9"/>
      <c r="F201" s="9"/>
      <c r="G201" s="9"/>
      <c r="H201" s="9"/>
      <c r="I201" s="9"/>
      <c r="J201" s="15"/>
      <c r="K201" s="16" t="str">
        <f t="shared" si="6"/>
        <v/>
      </c>
      <c r="L201" s="12"/>
      <c r="M201" s="9"/>
      <c r="N201" s="11">
        <f t="shared" si="7"/>
        <v>0</v>
      </c>
      <c r="O201" s="9"/>
      <c r="P201" s="9"/>
    </row>
    <row r="202" spans="1:16" x14ac:dyDescent="0.3">
      <c r="A202" s="10" t="s">
        <v>891</v>
      </c>
      <c r="B202" s="9"/>
      <c r="C202" s="11" t="str">
        <f>IFERROR(VLOOKUP(B202,'Plan Cultivos'!$A$5:$X$204,2,FALSE()),"")</f>
        <v/>
      </c>
      <c r="D202" s="11" t="str">
        <f>IFERROR(VLOOKUP(B202,'Plan Cultivos'!$A$5:$X$204,4,FALSE()),"")</f>
        <v/>
      </c>
      <c r="E202" s="9"/>
      <c r="F202" s="9"/>
      <c r="G202" s="9"/>
      <c r="H202" s="9"/>
      <c r="I202" s="9"/>
      <c r="J202" s="15"/>
      <c r="K202" s="16" t="str">
        <f t="shared" si="6"/>
        <v/>
      </c>
      <c r="L202" s="12"/>
      <c r="M202" s="9"/>
      <c r="N202" s="11">
        <f t="shared" si="7"/>
        <v>0</v>
      </c>
      <c r="O202" s="9"/>
      <c r="P202" s="9"/>
    </row>
    <row r="203" spans="1:16" x14ac:dyDescent="0.3">
      <c r="A203" s="10" t="s">
        <v>892</v>
      </c>
      <c r="B203" s="9"/>
      <c r="C203" s="11" t="str">
        <f>IFERROR(VLOOKUP(B203,'Plan Cultivos'!$A$5:$X$204,2,FALSE()),"")</f>
        <v/>
      </c>
      <c r="D203" s="11" t="str">
        <f>IFERROR(VLOOKUP(B203,'Plan Cultivos'!$A$5:$X$204,4,FALSE()),"")</f>
        <v/>
      </c>
      <c r="E203" s="9"/>
      <c r="F203" s="9"/>
      <c r="G203" s="9"/>
      <c r="H203" s="9"/>
      <c r="I203" s="9"/>
      <c r="J203" s="15"/>
      <c r="K203" s="16" t="str">
        <f t="shared" si="6"/>
        <v/>
      </c>
      <c r="L203" s="12"/>
      <c r="M203" s="9"/>
      <c r="N203" s="11">
        <f t="shared" si="7"/>
        <v>0</v>
      </c>
      <c r="O203" s="9"/>
      <c r="P203" s="9"/>
    </row>
    <row r="204" spans="1:16" x14ac:dyDescent="0.3">
      <c r="A204" s="10" t="s">
        <v>893</v>
      </c>
      <c r="B204" s="9"/>
      <c r="C204" s="11" t="str">
        <f>IFERROR(VLOOKUP(B204,'Plan Cultivos'!$A$5:$X$204,2,FALSE()),"")</f>
        <v/>
      </c>
      <c r="D204" s="11" t="str">
        <f>IFERROR(VLOOKUP(B204,'Plan Cultivos'!$A$5:$X$204,4,FALSE()),"")</f>
        <v/>
      </c>
      <c r="E204" s="9"/>
      <c r="F204" s="9"/>
      <c r="G204" s="9"/>
      <c r="H204" s="9"/>
      <c r="I204" s="9"/>
      <c r="J204" s="15"/>
      <c r="K204" s="16" t="str">
        <f t="shared" si="6"/>
        <v/>
      </c>
      <c r="L204" s="12"/>
      <c r="M204" s="9"/>
      <c r="N204" s="11">
        <f t="shared" si="7"/>
        <v>0</v>
      </c>
      <c r="O204" s="9"/>
      <c r="P204" s="9"/>
    </row>
    <row r="205" spans="1:16" x14ac:dyDescent="0.3">
      <c r="A205" s="10" t="s">
        <v>894</v>
      </c>
      <c r="B205" s="9"/>
      <c r="C205" s="11" t="str">
        <f>IFERROR(VLOOKUP(B205,'Plan Cultivos'!$A$5:$X$204,2,FALSE()),"")</f>
        <v/>
      </c>
      <c r="D205" s="11" t="str">
        <f>IFERROR(VLOOKUP(B205,'Plan Cultivos'!$A$5:$X$204,4,FALSE()),"")</f>
        <v/>
      </c>
      <c r="E205" s="9"/>
      <c r="F205" s="9"/>
      <c r="G205" s="9"/>
      <c r="H205" s="9"/>
      <c r="I205" s="9"/>
      <c r="J205" s="15"/>
      <c r="K205" s="16" t="str">
        <f t="shared" si="6"/>
        <v/>
      </c>
      <c r="L205" s="12"/>
      <c r="M205" s="9"/>
      <c r="N205" s="11">
        <f t="shared" si="7"/>
        <v>0</v>
      </c>
      <c r="O205" s="9"/>
      <c r="P205" s="9"/>
    </row>
    <row r="206" spans="1:16" x14ac:dyDescent="0.3">
      <c r="A206" s="10" t="s">
        <v>895</v>
      </c>
      <c r="B206" s="9"/>
      <c r="C206" s="11" t="str">
        <f>IFERROR(VLOOKUP(B206,'Plan Cultivos'!$A$5:$X$204,2,FALSE()),"")</f>
        <v/>
      </c>
      <c r="D206" s="11" t="str">
        <f>IFERROR(VLOOKUP(B206,'Plan Cultivos'!$A$5:$X$204,4,FALSE()),"")</f>
        <v/>
      </c>
      <c r="E206" s="9"/>
      <c r="F206" s="9"/>
      <c r="G206" s="9"/>
      <c r="H206" s="9"/>
      <c r="I206" s="9"/>
      <c r="J206" s="15"/>
      <c r="K206" s="16" t="str">
        <f t="shared" si="6"/>
        <v/>
      </c>
      <c r="L206" s="12"/>
      <c r="M206" s="9"/>
      <c r="N206" s="11">
        <f t="shared" si="7"/>
        <v>0</v>
      </c>
      <c r="O206" s="9"/>
      <c r="P206" s="9"/>
    </row>
    <row r="207" spans="1:16" x14ac:dyDescent="0.3">
      <c r="A207" s="10" t="s">
        <v>896</v>
      </c>
      <c r="B207" s="9"/>
      <c r="C207" s="11" t="str">
        <f>IFERROR(VLOOKUP(B207,'Plan Cultivos'!$A$5:$X$204,2,FALSE()),"")</f>
        <v/>
      </c>
      <c r="D207" s="11" t="str">
        <f>IFERROR(VLOOKUP(B207,'Plan Cultivos'!$A$5:$X$204,4,FALSE()),"")</f>
        <v/>
      </c>
      <c r="E207" s="9"/>
      <c r="F207" s="9"/>
      <c r="G207" s="9"/>
      <c r="H207" s="9"/>
      <c r="I207" s="9"/>
      <c r="J207" s="15"/>
      <c r="K207" s="16" t="str">
        <f t="shared" si="6"/>
        <v/>
      </c>
      <c r="L207" s="12"/>
      <c r="M207" s="9"/>
      <c r="N207" s="11">
        <f t="shared" si="7"/>
        <v>0</v>
      </c>
      <c r="O207" s="9"/>
      <c r="P207" s="9"/>
    </row>
    <row r="208" spans="1:16" x14ac:dyDescent="0.3">
      <c r="A208" s="10" t="s">
        <v>897</v>
      </c>
      <c r="B208" s="9"/>
      <c r="C208" s="11" t="str">
        <f>IFERROR(VLOOKUP(B208,'Plan Cultivos'!$A$5:$X$204,2,FALSE()),"")</f>
        <v/>
      </c>
      <c r="D208" s="11" t="str">
        <f>IFERROR(VLOOKUP(B208,'Plan Cultivos'!$A$5:$X$204,4,FALSE()),"")</f>
        <v/>
      </c>
      <c r="E208" s="9"/>
      <c r="F208" s="9"/>
      <c r="G208" s="9"/>
      <c r="H208" s="9"/>
      <c r="I208" s="9"/>
      <c r="J208" s="15"/>
      <c r="K208" s="16" t="str">
        <f t="shared" si="6"/>
        <v/>
      </c>
      <c r="L208" s="12"/>
      <c r="M208" s="9"/>
      <c r="N208" s="11">
        <f t="shared" si="7"/>
        <v>0</v>
      </c>
      <c r="O208" s="9"/>
      <c r="P208" s="9"/>
    </row>
    <row r="209" spans="1:16" x14ac:dyDescent="0.3">
      <c r="A209" s="10" t="s">
        <v>898</v>
      </c>
      <c r="B209" s="9"/>
      <c r="C209" s="11" t="str">
        <f>IFERROR(VLOOKUP(B209,'Plan Cultivos'!$A$5:$X$204,2,FALSE()),"")</f>
        <v/>
      </c>
      <c r="D209" s="11" t="str">
        <f>IFERROR(VLOOKUP(B209,'Plan Cultivos'!$A$5:$X$204,4,FALSE()),"")</f>
        <v/>
      </c>
      <c r="E209" s="9"/>
      <c r="F209" s="9"/>
      <c r="G209" s="9"/>
      <c r="H209" s="9"/>
      <c r="I209" s="9"/>
      <c r="J209" s="15"/>
      <c r="K209" s="16" t="str">
        <f t="shared" si="6"/>
        <v/>
      </c>
      <c r="L209" s="12"/>
      <c r="M209" s="9"/>
      <c r="N209" s="11">
        <f t="shared" si="7"/>
        <v>0</v>
      </c>
      <c r="O209" s="9"/>
      <c r="P209" s="9"/>
    </row>
    <row r="210" spans="1:16" x14ac:dyDescent="0.3">
      <c r="A210" s="10" t="s">
        <v>899</v>
      </c>
      <c r="B210" s="9"/>
      <c r="C210" s="11" t="str">
        <f>IFERROR(VLOOKUP(B210,'Plan Cultivos'!$A$5:$X$204,2,FALSE()),"")</f>
        <v/>
      </c>
      <c r="D210" s="11" t="str">
        <f>IFERROR(VLOOKUP(B210,'Plan Cultivos'!$A$5:$X$204,4,FALSE()),"")</f>
        <v/>
      </c>
      <c r="E210" s="9"/>
      <c r="F210" s="9"/>
      <c r="G210" s="9"/>
      <c r="H210" s="9"/>
      <c r="I210" s="9"/>
      <c r="J210" s="15"/>
      <c r="K210" s="16" t="str">
        <f t="shared" si="6"/>
        <v/>
      </c>
      <c r="L210" s="12"/>
      <c r="M210" s="9"/>
      <c r="N210" s="11">
        <f t="shared" si="7"/>
        <v>0</v>
      </c>
      <c r="O210" s="9"/>
      <c r="P210" s="9"/>
    </row>
    <row r="211" spans="1:16" x14ac:dyDescent="0.3">
      <c r="A211" s="10" t="s">
        <v>900</v>
      </c>
      <c r="B211" s="9"/>
      <c r="C211" s="11" t="str">
        <f>IFERROR(VLOOKUP(B211,'Plan Cultivos'!$A$5:$X$204,2,FALSE()),"")</f>
        <v/>
      </c>
      <c r="D211" s="11" t="str">
        <f>IFERROR(VLOOKUP(B211,'Plan Cultivos'!$A$5:$X$204,4,FALSE()),"")</f>
        <v/>
      </c>
      <c r="E211" s="9"/>
      <c r="F211" s="9"/>
      <c r="G211" s="9"/>
      <c r="H211" s="9"/>
      <c r="I211" s="9"/>
      <c r="J211" s="15"/>
      <c r="K211" s="16" t="str">
        <f t="shared" si="6"/>
        <v/>
      </c>
      <c r="L211" s="12"/>
      <c r="M211" s="9"/>
      <c r="N211" s="11">
        <f t="shared" si="7"/>
        <v>0</v>
      </c>
      <c r="O211" s="9"/>
      <c r="P211" s="9"/>
    </row>
    <row r="212" spans="1:16" x14ac:dyDescent="0.3">
      <c r="A212" s="10" t="s">
        <v>901</v>
      </c>
      <c r="B212" s="9"/>
      <c r="C212" s="11" t="str">
        <f>IFERROR(VLOOKUP(B212,'Plan Cultivos'!$A$5:$X$204,2,FALSE()),"")</f>
        <v/>
      </c>
      <c r="D212" s="11" t="str">
        <f>IFERROR(VLOOKUP(B212,'Plan Cultivos'!$A$5:$X$204,4,FALSE()),"")</f>
        <v/>
      </c>
      <c r="E212" s="9"/>
      <c r="F212" s="9"/>
      <c r="G212" s="9"/>
      <c r="H212" s="9"/>
      <c r="I212" s="9"/>
      <c r="J212" s="15"/>
      <c r="K212" s="16" t="str">
        <f t="shared" si="6"/>
        <v/>
      </c>
      <c r="L212" s="12"/>
      <c r="M212" s="9"/>
      <c r="N212" s="11">
        <f t="shared" si="7"/>
        <v>0</v>
      </c>
      <c r="O212" s="9"/>
      <c r="P212" s="9"/>
    </row>
    <row r="213" spans="1:16" x14ac:dyDescent="0.3">
      <c r="A213" s="10" t="s">
        <v>902</v>
      </c>
      <c r="B213" s="9"/>
      <c r="C213" s="11" t="str">
        <f>IFERROR(VLOOKUP(B213,'Plan Cultivos'!$A$5:$X$204,2,FALSE()),"")</f>
        <v/>
      </c>
      <c r="D213" s="11" t="str">
        <f>IFERROR(VLOOKUP(B213,'Plan Cultivos'!$A$5:$X$204,4,FALSE()),"")</f>
        <v/>
      </c>
      <c r="E213" s="9"/>
      <c r="F213" s="9"/>
      <c r="G213" s="9"/>
      <c r="H213" s="9"/>
      <c r="I213" s="9"/>
      <c r="J213" s="15"/>
      <c r="K213" s="16" t="str">
        <f t="shared" si="6"/>
        <v/>
      </c>
      <c r="L213" s="12"/>
      <c r="M213" s="9"/>
      <c r="N213" s="11">
        <f t="shared" si="7"/>
        <v>0</v>
      </c>
      <c r="O213" s="9"/>
      <c r="P213" s="9"/>
    </row>
    <row r="214" spans="1:16" x14ac:dyDescent="0.3">
      <c r="A214" s="10" t="s">
        <v>903</v>
      </c>
      <c r="B214" s="9"/>
      <c r="C214" s="11" t="str">
        <f>IFERROR(VLOOKUP(B214,'Plan Cultivos'!$A$5:$X$204,2,FALSE()),"")</f>
        <v/>
      </c>
      <c r="D214" s="11" t="str">
        <f>IFERROR(VLOOKUP(B214,'Plan Cultivos'!$A$5:$X$204,4,FALSE()),"")</f>
        <v/>
      </c>
      <c r="E214" s="9"/>
      <c r="F214" s="9"/>
      <c r="G214" s="9"/>
      <c r="H214" s="9"/>
      <c r="I214" s="9"/>
      <c r="J214" s="15"/>
      <c r="K214" s="16" t="str">
        <f t="shared" si="6"/>
        <v/>
      </c>
      <c r="L214" s="12"/>
      <c r="M214" s="9"/>
      <c r="N214" s="11">
        <f t="shared" si="7"/>
        <v>0</v>
      </c>
      <c r="O214" s="9"/>
      <c r="P214" s="9"/>
    </row>
    <row r="215" spans="1:16" x14ac:dyDescent="0.3">
      <c r="A215" s="10" t="s">
        <v>904</v>
      </c>
      <c r="B215" s="9"/>
      <c r="C215" s="11" t="str">
        <f>IFERROR(VLOOKUP(B215,'Plan Cultivos'!$A$5:$X$204,2,FALSE()),"")</f>
        <v/>
      </c>
      <c r="D215" s="11" t="str">
        <f>IFERROR(VLOOKUP(B215,'Plan Cultivos'!$A$5:$X$204,4,FALSE()),"")</f>
        <v/>
      </c>
      <c r="E215" s="9"/>
      <c r="F215" s="9"/>
      <c r="G215" s="9"/>
      <c r="H215" s="9"/>
      <c r="I215" s="9"/>
      <c r="J215" s="15"/>
      <c r="K215" s="16" t="str">
        <f t="shared" si="6"/>
        <v/>
      </c>
      <c r="L215" s="12"/>
      <c r="M215" s="9"/>
      <c r="N215" s="11">
        <f t="shared" si="7"/>
        <v>0</v>
      </c>
      <c r="O215" s="9"/>
      <c r="P215" s="9"/>
    </row>
    <row r="216" spans="1:16" x14ac:dyDescent="0.3">
      <c r="A216" s="10" t="s">
        <v>905</v>
      </c>
      <c r="B216" s="9"/>
      <c r="C216" s="11" t="str">
        <f>IFERROR(VLOOKUP(B216,'Plan Cultivos'!$A$5:$X$204,2,FALSE()),"")</f>
        <v/>
      </c>
      <c r="D216" s="11" t="str">
        <f>IFERROR(VLOOKUP(B216,'Plan Cultivos'!$A$5:$X$204,4,FALSE()),"")</f>
        <v/>
      </c>
      <c r="E216" s="9"/>
      <c r="F216" s="9"/>
      <c r="G216" s="9"/>
      <c r="H216" s="9"/>
      <c r="I216" s="9"/>
      <c r="J216" s="15"/>
      <c r="K216" s="16" t="str">
        <f t="shared" si="6"/>
        <v/>
      </c>
      <c r="L216" s="12"/>
      <c r="M216" s="9"/>
      <c r="N216" s="11">
        <f t="shared" si="7"/>
        <v>0</v>
      </c>
      <c r="O216" s="9"/>
      <c r="P216" s="9"/>
    </row>
    <row r="217" spans="1:16" x14ac:dyDescent="0.3">
      <c r="A217" s="10" t="s">
        <v>906</v>
      </c>
      <c r="B217" s="9"/>
      <c r="C217" s="11" t="str">
        <f>IFERROR(VLOOKUP(B217,'Plan Cultivos'!$A$5:$X$204,2,FALSE()),"")</f>
        <v/>
      </c>
      <c r="D217" s="11" t="str">
        <f>IFERROR(VLOOKUP(B217,'Plan Cultivos'!$A$5:$X$204,4,FALSE()),"")</f>
        <v/>
      </c>
      <c r="E217" s="9"/>
      <c r="F217" s="9"/>
      <c r="G217" s="9"/>
      <c r="H217" s="9"/>
      <c r="I217" s="9"/>
      <c r="J217" s="15"/>
      <c r="K217" s="16" t="str">
        <f t="shared" si="6"/>
        <v/>
      </c>
      <c r="L217" s="12"/>
      <c r="M217" s="9"/>
      <c r="N217" s="11">
        <f t="shared" si="7"/>
        <v>0</v>
      </c>
      <c r="O217" s="9"/>
      <c r="P217" s="9"/>
    </row>
    <row r="218" spans="1:16" x14ac:dyDescent="0.3">
      <c r="A218" s="10" t="s">
        <v>907</v>
      </c>
      <c r="B218" s="9"/>
      <c r="C218" s="11" t="str">
        <f>IFERROR(VLOOKUP(B218,'Plan Cultivos'!$A$5:$X$204,2,FALSE()),"")</f>
        <v/>
      </c>
      <c r="D218" s="11" t="str">
        <f>IFERROR(VLOOKUP(B218,'Plan Cultivos'!$A$5:$X$204,4,FALSE()),"")</f>
        <v/>
      </c>
      <c r="E218" s="9"/>
      <c r="F218" s="9"/>
      <c r="G218" s="9"/>
      <c r="H218" s="9"/>
      <c r="I218" s="9"/>
      <c r="J218" s="15"/>
      <c r="K218" s="16" t="str">
        <f t="shared" si="6"/>
        <v/>
      </c>
      <c r="L218" s="12"/>
      <c r="M218" s="9"/>
      <c r="N218" s="11">
        <f t="shared" si="7"/>
        <v>0</v>
      </c>
      <c r="O218" s="9"/>
      <c r="P218" s="9"/>
    </row>
    <row r="219" spans="1:16" x14ac:dyDescent="0.3">
      <c r="A219" s="10" t="s">
        <v>908</v>
      </c>
      <c r="B219" s="9"/>
      <c r="C219" s="11" t="str">
        <f>IFERROR(VLOOKUP(B219,'Plan Cultivos'!$A$5:$X$204,2,FALSE()),"")</f>
        <v/>
      </c>
      <c r="D219" s="11" t="str">
        <f>IFERROR(VLOOKUP(B219,'Plan Cultivos'!$A$5:$X$204,4,FALSE()),"")</f>
        <v/>
      </c>
      <c r="E219" s="9"/>
      <c r="F219" s="9"/>
      <c r="G219" s="9"/>
      <c r="H219" s="9"/>
      <c r="I219" s="9"/>
      <c r="J219" s="15"/>
      <c r="K219" s="16" t="str">
        <f t="shared" si="6"/>
        <v/>
      </c>
      <c r="L219" s="12"/>
      <c r="M219" s="9"/>
      <c r="N219" s="11">
        <f t="shared" si="7"/>
        <v>0</v>
      </c>
      <c r="O219" s="9"/>
      <c r="P219" s="9"/>
    </row>
    <row r="220" spans="1:16" x14ac:dyDescent="0.3">
      <c r="A220" s="10" t="s">
        <v>909</v>
      </c>
      <c r="B220" s="9"/>
      <c r="C220" s="11" t="str">
        <f>IFERROR(VLOOKUP(B220,'Plan Cultivos'!$A$5:$X$204,2,FALSE()),"")</f>
        <v/>
      </c>
      <c r="D220" s="11" t="str">
        <f>IFERROR(VLOOKUP(B220,'Plan Cultivos'!$A$5:$X$204,4,FALSE()),"")</f>
        <v/>
      </c>
      <c r="E220" s="9"/>
      <c r="F220" s="9"/>
      <c r="G220" s="9"/>
      <c r="H220" s="9"/>
      <c r="I220" s="9"/>
      <c r="J220" s="15"/>
      <c r="K220" s="16" t="str">
        <f t="shared" si="6"/>
        <v/>
      </c>
      <c r="L220" s="12"/>
      <c r="M220" s="9"/>
      <c r="N220" s="11">
        <f t="shared" si="7"/>
        <v>0</v>
      </c>
      <c r="O220" s="9"/>
      <c r="P220" s="9"/>
    </row>
    <row r="221" spans="1:16" x14ac:dyDescent="0.3">
      <c r="A221" s="10" t="s">
        <v>910</v>
      </c>
      <c r="B221" s="9"/>
      <c r="C221" s="11" t="str">
        <f>IFERROR(VLOOKUP(B221,'Plan Cultivos'!$A$5:$X$204,2,FALSE()),"")</f>
        <v/>
      </c>
      <c r="D221" s="11" t="str">
        <f>IFERROR(VLOOKUP(B221,'Plan Cultivos'!$A$5:$X$204,4,FALSE()),"")</f>
        <v/>
      </c>
      <c r="E221" s="9"/>
      <c r="F221" s="9"/>
      <c r="G221" s="9"/>
      <c r="H221" s="9"/>
      <c r="I221" s="9"/>
      <c r="J221" s="15"/>
      <c r="K221" s="16" t="str">
        <f t="shared" si="6"/>
        <v/>
      </c>
      <c r="L221" s="12"/>
      <c r="M221" s="9"/>
      <c r="N221" s="11">
        <f t="shared" si="7"/>
        <v>0</v>
      </c>
      <c r="O221" s="9"/>
      <c r="P221" s="9"/>
    </row>
    <row r="222" spans="1:16" x14ac:dyDescent="0.3">
      <c r="A222" s="10" t="s">
        <v>911</v>
      </c>
      <c r="B222" s="9"/>
      <c r="C222" s="11" t="str">
        <f>IFERROR(VLOOKUP(B222,'Plan Cultivos'!$A$5:$X$204,2,FALSE()),"")</f>
        <v/>
      </c>
      <c r="D222" s="11" t="str">
        <f>IFERROR(VLOOKUP(B222,'Plan Cultivos'!$A$5:$X$204,4,FALSE()),"")</f>
        <v/>
      </c>
      <c r="E222" s="9"/>
      <c r="F222" s="9"/>
      <c r="G222" s="9"/>
      <c r="H222" s="9"/>
      <c r="I222" s="9"/>
      <c r="J222" s="15"/>
      <c r="K222" s="16" t="str">
        <f t="shared" si="6"/>
        <v/>
      </c>
      <c r="L222" s="12"/>
      <c r="M222" s="9"/>
      <c r="N222" s="11">
        <f t="shared" si="7"/>
        <v>0</v>
      </c>
      <c r="O222" s="9"/>
      <c r="P222" s="9"/>
    </row>
    <row r="223" spans="1:16" x14ac:dyDescent="0.3">
      <c r="A223" s="10" t="s">
        <v>912</v>
      </c>
      <c r="B223" s="9"/>
      <c r="C223" s="11" t="str">
        <f>IFERROR(VLOOKUP(B223,'Plan Cultivos'!$A$5:$X$204,2,FALSE()),"")</f>
        <v/>
      </c>
      <c r="D223" s="11" t="str">
        <f>IFERROR(VLOOKUP(B223,'Plan Cultivos'!$A$5:$X$204,4,FALSE()),"")</f>
        <v/>
      </c>
      <c r="E223" s="9"/>
      <c r="F223" s="9"/>
      <c r="G223" s="9"/>
      <c r="H223" s="9"/>
      <c r="I223" s="9"/>
      <c r="J223" s="15"/>
      <c r="K223" s="16" t="str">
        <f t="shared" si="6"/>
        <v/>
      </c>
      <c r="L223" s="12"/>
      <c r="M223" s="9"/>
      <c r="N223" s="11">
        <f t="shared" si="7"/>
        <v>0</v>
      </c>
      <c r="O223" s="9"/>
      <c r="P223" s="9"/>
    </row>
    <row r="224" spans="1:16" x14ac:dyDescent="0.3">
      <c r="A224" s="10" t="s">
        <v>913</v>
      </c>
      <c r="B224" s="9"/>
      <c r="C224" s="11" t="str">
        <f>IFERROR(VLOOKUP(B224,'Plan Cultivos'!$A$5:$X$204,2,FALSE()),"")</f>
        <v/>
      </c>
      <c r="D224" s="11" t="str">
        <f>IFERROR(VLOOKUP(B224,'Plan Cultivos'!$A$5:$X$204,4,FALSE()),"")</f>
        <v/>
      </c>
      <c r="E224" s="9"/>
      <c r="F224" s="9"/>
      <c r="G224" s="9"/>
      <c r="H224" s="9"/>
      <c r="I224" s="9"/>
      <c r="J224" s="15"/>
      <c r="K224" s="16" t="str">
        <f t="shared" si="6"/>
        <v/>
      </c>
      <c r="L224" s="12"/>
      <c r="M224" s="9"/>
      <c r="N224" s="11">
        <f t="shared" si="7"/>
        <v>0</v>
      </c>
      <c r="O224" s="9"/>
      <c r="P224" s="9"/>
    </row>
    <row r="225" spans="1:16" x14ac:dyDescent="0.3">
      <c r="A225" s="10" t="s">
        <v>914</v>
      </c>
      <c r="B225" s="9"/>
      <c r="C225" s="11" t="str">
        <f>IFERROR(VLOOKUP(B225,'Plan Cultivos'!$A$5:$X$204,2,FALSE()),"")</f>
        <v/>
      </c>
      <c r="D225" s="11" t="str">
        <f>IFERROR(VLOOKUP(B225,'Plan Cultivos'!$A$5:$X$204,4,FALSE()),"")</f>
        <v/>
      </c>
      <c r="E225" s="9"/>
      <c r="F225" s="9"/>
      <c r="G225" s="9"/>
      <c r="H225" s="9"/>
      <c r="I225" s="9"/>
      <c r="J225" s="15"/>
      <c r="K225" s="16" t="str">
        <f t="shared" si="6"/>
        <v/>
      </c>
      <c r="L225" s="12"/>
      <c r="M225" s="9"/>
      <c r="N225" s="11">
        <f t="shared" si="7"/>
        <v>0</v>
      </c>
      <c r="O225" s="9"/>
      <c r="P225" s="9"/>
    </row>
    <row r="226" spans="1:16" x14ac:dyDescent="0.3">
      <c r="A226" s="10" t="s">
        <v>915</v>
      </c>
      <c r="B226" s="9"/>
      <c r="C226" s="11" t="str">
        <f>IFERROR(VLOOKUP(B226,'Plan Cultivos'!$A$5:$X$204,2,FALSE()),"")</f>
        <v/>
      </c>
      <c r="D226" s="11" t="str">
        <f>IFERROR(VLOOKUP(B226,'Plan Cultivos'!$A$5:$X$204,4,FALSE()),"")</f>
        <v/>
      </c>
      <c r="E226" s="9"/>
      <c r="F226" s="9"/>
      <c r="G226" s="9"/>
      <c r="H226" s="9"/>
      <c r="I226" s="9"/>
      <c r="J226" s="15"/>
      <c r="K226" s="16" t="str">
        <f t="shared" si="6"/>
        <v/>
      </c>
      <c r="L226" s="12"/>
      <c r="M226" s="9"/>
      <c r="N226" s="11">
        <f t="shared" si="7"/>
        <v>0</v>
      </c>
      <c r="O226" s="9"/>
      <c r="P226" s="9"/>
    </row>
    <row r="227" spans="1:16" x14ac:dyDescent="0.3">
      <c r="A227" s="10" t="s">
        <v>916</v>
      </c>
      <c r="B227" s="9"/>
      <c r="C227" s="11" t="str">
        <f>IFERROR(VLOOKUP(B227,'Plan Cultivos'!$A$5:$X$204,2,FALSE()),"")</f>
        <v/>
      </c>
      <c r="D227" s="11" t="str">
        <f>IFERROR(VLOOKUP(B227,'Plan Cultivos'!$A$5:$X$204,4,FALSE()),"")</f>
        <v/>
      </c>
      <c r="E227" s="9"/>
      <c r="F227" s="9"/>
      <c r="G227" s="9"/>
      <c r="H227" s="9"/>
      <c r="I227" s="9"/>
      <c r="J227" s="15"/>
      <c r="K227" s="16" t="str">
        <f t="shared" si="6"/>
        <v/>
      </c>
      <c r="L227" s="12"/>
      <c r="M227" s="9"/>
      <c r="N227" s="11">
        <f t="shared" si="7"/>
        <v>0</v>
      </c>
      <c r="O227" s="9"/>
      <c r="P227" s="9"/>
    </row>
    <row r="228" spans="1:16" x14ac:dyDescent="0.3">
      <c r="A228" s="10" t="s">
        <v>917</v>
      </c>
      <c r="B228" s="9"/>
      <c r="C228" s="11" t="str">
        <f>IFERROR(VLOOKUP(B228,'Plan Cultivos'!$A$5:$X$204,2,FALSE()),"")</f>
        <v/>
      </c>
      <c r="D228" s="11" t="str">
        <f>IFERROR(VLOOKUP(B228,'Plan Cultivos'!$A$5:$X$204,4,FALSE()),"")</f>
        <v/>
      </c>
      <c r="E228" s="9"/>
      <c r="F228" s="9"/>
      <c r="G228" s="9"/>
      <c r="H228" s="9"/>
      <c r="I228" s="9"/>
      <c r="J228" s="15"/>
      <c r="K228" s="16" t="str">
        <f t="shared" si="6"/>
        <v/>
      </c>
      <c r="L228" s="12"/>
      <c r="M228" s="9"/>
      <c r="N228" s="11">
        <f t="shared" si="7"/>
        <v>0</v>
      </c>
      <c r="O228" s="9"/>
      <c r="P228" s="9"/>
    </row>
    <row r="229" spans="1:16" x14ac:dyDescent="0.3">
      <c r="A229" s="10" t="s">
        <v>918</v>
      </c>
      <c r="B229" s="9"/>
      <c r="C229" s="11" t="str">
        <f>IFERROR(VLOOKUP(B229,'Plan Cultivos'!$A$5:$X$204,2,FALSE()),"")</f>
        <v/>
      </c>
      <c r="D229" s="11" t="str">
        <f>IFERROR(VLOOKUP(B229,'Plan Cultivos'!$A$5:$X$204,4,FALSE()),"")</f>
        <v/>
      </c>
      <c r="E229" s="9"/>
      <c r="F229" s="9"/>
      <c r="G229" s="9"/>
      <c r="H229" s="9"/>
      <c r="I229" s="9"/>
      <c r="J229" s="15"/>
      <c r="K229" s="16" t="str">
        <f t="shared" si="6"/>
        <v/>
      </c>
      <c r="L229" s="12"/>
      <c r="M229" s="9"/>
      <c r="N229" s="11">
        <f t="shared" si="7"/>
        <v>0</v>
      </c>
      <c r="O229" s="9"/>
      <c r="P229" s="9"/>
    </row>
    <row r="230" spans="1:16" x14ac:dyDescent="0.3">
      <c r="A230" s="10" t="s">
        <v>919</v>
      </c>
      <c r="B230" s="9"/>
      <c r="C230" s="11" t="str">
        <f>IFERROR(VLOOKUP(B230,'Plan Cultivos'!$A$5:$X$204,2,FALSE()),"")</f>
        <v/>
      </c>
      <c r="D230" s="11" t="str">
        <f>IFERROR(VLOOKUP(B230,'Plan Cultivos'!$A$5:$X$204,4,FALSE()),"")</f>
        <v/>
      </c>
      <c r="E230" s="9"/>
      <c r="F230" s="9"/>
      <c r="G230" s="9"/>
      <c r="H230" s="9"/>
      <c r="I230" s="9"/>
      <c r="J230" s="15"/>
      <c r="K230" s="16" t="str">
        <f t="shared" si="6"/>
        <v/>
      </c>
      <c r="L230" s="12"/>
      <c r="M230" s="9"/>
      <c r="N230" s="11">
        <f t="shared" si="7"/>
        <v>0</v>
      </c>
      <c r="O230" s="9"/>
      <c r="P230" s="9"/>
    </row>
    <row r="231" spans="1:16" x14ac:dyDescent="0.3">
      <c r="A231" s="10" t="s">
        <v>920</v>
      </c>
      <c r="B231" s="9"/>
      <c r="C231" s="11" t="str">
        <f>IFERROR(VLOOKUP(B231,'Plan Cultivos'!$A$5:$X$204,2,FALSE()),"")</f>
        <v/>
      </c>
      <c r="D231" s="11" t="str">
        <f>IFERROR(VLOOKUP(B231,'Plan Cultivos'!$A$5:$X$204,4,FALSE()),"")</f>
        <v/>
      </c>
      <c r="E231" s="9"/>
      <c r="F231" s="9"/>
      <c r="G231" s="9"/>
      <c r="H231" s="9"/>
      <c r="I231" s="9"/>
      <c r="J231" s="15"/>
      <c r="K231" s="16" t="str">
        <f t="shared" si="6"/>
        <v/>
      </c>
      <c r="L231" s="12"/>
      <c r="M231" s="9"/>
      <c r="N231" s="11">
        <f t="shared" si="7"/>
        <v>0</v>
      </c>
      <c r="O231" s="9"/>
      <c r="P231" s="9"/>
    </row>
    <row r="232" spans="1:16" x14ac:dyDescent="0.3">
      <c r="A232" s="10" t="s">
        <v>921</v>
      </c>
      <c r="B232" s="9"/>
      <c r="C232" s="11" t="str">
        <f>IFERROR(VLOOKUP(B232,'Plan Cultivos'!$A$5:$X$204,2,FALSE()),"")</f>
        <v/>
      </c>
      <c r="D232" s="11" t="str">
        <f>IFERROR(VLOOKUP(B232,'Plan Cultivos'!$A$5:$X$204,4,FALSE()),"")</f>
        <v/>
      </c>
      <c r="E232" s="9"/>
      <c r="F232" s="9"/>
      <c r="G232" s="9"/>
      <c r="H232" s="9"/>
      <c r="I232" s="9"/>
      <c r="J232" s="15"/>
      <c r="K232" s="16" t="str">
        <f t="shared" si="6"/>
        <v/>
      </c>
      <c r="L232" s="12"/>
      <c r="M232" s="9"/>
      <c r="N232" s="11">
        <f t="shared" si="7"/>
        <v>0</v>
      </c>
      <c r="O232" s="9"/>
      <c r="P232" s="9"/>
    </row>
    <row r="233" spans="1:16" x14ac:dyDescent="0.3">
      <c r="A233" s="10" t="s">
        <v>922</v>
      </c>
      <c r="B233" s="9"/>
      <c r="C233" s="11" t="str">
        <f>IFERROR(VLOOKUP(B233,'Plan Cultivos'!$A$5:$X$204,2,FALSE()),"")</f>
        <v/>
      </c>
      <c r="D233" s="11" t="str">
        <f>IFERROR(VLOOKUP(B233,'Plan Cultivos'!$A$5:$X$204,4,FALSE()),"")</f>
        <v/>
      </c>
      <c r="E233" s="9"/>
      <c r="F233" s="9"/>
      <c r="G233" s="9"/>
      <c r="H233" s="9"/>
      <c r="I233" s="9"/>
      <c r="J233" s="15"/>
      <c r="K233" s="16" t="str">
        <f t="shared" si="6"/>
        <v/>
      </c>
      <c r="L233" s="12"/>
      <c r="M233" s="9"/>
      <c r="N233" s="11">
        <f t="shared" si="7"/>
        <v>0</v>
      </c>
      <c r="O233" s="9"/>
      <c r="P233" s="9"/>
    </row>
    <row r="234" spans="1:16" x14ac:dyDescent="0.3">
      <c r="A234" s="10" t="s">
        <v>923</v>
      </c>
      <c r="B234" s="9"/>
      <c r="C234" s="11" t="str">
        <f>IFERROR(VLOOKUP(B234,'Plan Cultivos'!$A$5:$X$204,2,FALSE()),"")</f>
        <v/>
      </c>
      <c r="D234" s="11" t="str">
        <f>IFERROR(VLOOKUP(B234,'Plan Cultivos'!$A$5:$X$204,4,FALSE()),"")</f>
        <v/>
      </c>
      <c r="E234" s="9"/>
      <c r="F234" s="9"/>
      <c r="G234" s="9"/>
      <c r="H234" s="9"/>
      <c r="I234" s="9"/>
      <c r="J234" s="15"/>
      <c r="K234" s="16" t="str">
        <f t="shared" si="6"/>
        <v/>
      </c>
      <c r="L234" s="12"/>
      <c r="M234" s="9"/>
      <c r="N234" s="11">
        <f t="shared" si="7"/>
        <v>0</v>
      </c>
      <c r="O234" s="9"/>
      <c r="P234" s="9"/>
    </row>
    <row r="235" spans="1:16" x14ac:dyDescent="0.3">
      <c r="A235" s="10" t="s">
        <v>924</v>
      </c>
      <c r="B235" s="9"/>
      <c r="C235" s="11" t="str">
        <f>IFERROR(VLOOKUP(B235,'Plan Cultivos'!$A$5:$X$204,2,FALSE()),"")</f>
        <v/>
      </c>
      <c r="D235" s="11" t="str">
        <f>IFERROR(VLOOKUP(B235,'Plan Cultivos'!$A$5:$X$204,4,FALSE()),"")</f>
        <v/>
      </c>
      <c r="E235" s="9"/>
      <c r="F235" s="9"/>
      <c r="G235" s="9"/>
      <c r="H235" s="9"/>
      <c r="I235" s="9"/>
      <c r="J235" s="15"/>
      <c r="K235" s="16" t="str">
        <f t="shared" si="6"/>
        <v/>
      </c>
      <c r="L235" s="12"/>
      <c r="M235" s="9"/>
      <c r="N235" s="11">
        <f t="shared" si="7"/>
        <v>0</v>
      </c>
      <c r="O235" s="9"/>
      <c r="P235" s="9"/>
    </row>
    <row r="236" spans="1:16" x14ac:dyDescent="0.3">
      <c r="A236" s="10" t="s">
        <v>925</v>
      </c>
      <c r="B236" s="9"/>
      <c r="C236" s="11" t="str">
        <f>IFERROR(VLOOKUP(B236,'Plan Cultivos'!$A$5:$X$204,2,FALSE()),"")</f>
        <v/>
      </c>
      <c r="D236" s="11" t="str">
        <f>IFERROR(VLOOKUP(B236,'Plan Cultivos'!$A$5:$X$204,4,FALSE()),"")</f>
        <v/>
      </c>
      <c r="E236" s="9"/>
      <c r="F236" s="9"/>
      <c r="G236" s="9"/>
      <c r="H236" s="9"/>
      <c r="I236" s="9"/>
      <c r="J236" s="15"/>
      <c r="K236" s="16" t="str">
        <f t="shared" si="6"/>
        <v/>
      </c>
      <c r="L236" s="12"/>
      <c r="M236" s="9"/>
      <c r="N236" s="11">
        <f t="shared" si="7"/>
        <v>0</v>
      </c>
      <c r="O236" s="9"/>
      <c r="P236" s="9"/>
    </row>
    <row r="237" spans="1:16" x14ac:dyDescent="0.3">
      <c r="A237" s="10" t="s">
        <v>926</v>
      </c>
      <c r="B237" s="9"/>
      <c r="C237" s="11" t="str">
        <f>IFERROR(VLOOKUP(B237,'Plan Cultivos'!$A$5:$X$204,2,FALSE()),"")</f>
        <v/>
      </c>
      <c r="D237" s="11" t="str">
        <f>IFERROR(VLOOKUP(B237,'Plan Cultivos'!$A$5:$X$204,4,FALSE()),"")</f>
        <v/>
      </c>
      <c r="E237" s="9"/>
      <c r="F237" s="9"/>
      <c r="G237" s="9"/>
      <c r="H237" s="9"/>
      <c r="I237" s="9"/>
      <c r="J237" s="15"/>
      <c r="K237" s="16" t="str">
        <f t="shared" si="6"/>
        <v/>
      </c>
      <c r="L237" s="12"/>
      <c r="M237" s="9"/>
      <c r="N237" s="11">
        <f t="shared" si="7"/>
        <v>0</v>
      </c>
      <c r="O237" s="9"/>
      <c r="P237" s="9"/>
    </row>
    <row r="238" spans="1:16" x14ac:dyDescent="0.3">
      <c r="A238" s="10" t="s">
        <v>927</v>
      </c>
      <c r="B238" s="9"/>
      <c r="C238" s="11" t="str">
        <f>IFERROR(VLOOKUP(B238,'Plan Cultivos'!$A$5:$X$204,2,FALSE()),"")</f>
        <v/>
      </c>
      <c r="D238" s="11" t="str">
        <f>IFERROR(VLOOKUP(B238,'Plan Cultivos'!$A$5:$X$204,4,FALSE()),"")</f>
        <v/>
      </c>
      <c r="E238" s="9"/>
      <c r="F238" s="9"/>
      <c r="G238" s="9"/>
      <c r="H238" s="9"/>
      <c r="I238" s="9"/>
      <c r="J238" s="15"/>
      <c r="K238" s="16" t="str">
        <f t="shared" si="6"/>
        <v/>
      </c>
      <c r="L238" s="12"/>
      <c r="M238" s="9"/>
      <c r="N238" s="11">
        <f t="shared" si="7"/>
        <v>0</v>
      </c>
      <c r="O238" s="9"/>
      <c r="P238" s="9"/>
    </row>
    <row r="239" spans="1:16" x14ac:dyDescent="0.3">
      <c r="A239" s="10" t="s">
        <v>928</v>
      </c>
      <c r="B239" s="9"/>
      <c r="C239" s="11" t="str">
        <f>IFERROR(VLOOKUP(B239,'Plan Cultivos'!$A$5:$X$204,2,FALSE()),"")</f>
        <v/>
      </c>
      <c r="D239" s="11" t="str">
        <f>IFERROR(VLOOKUP(B239,'Plan Cultivos'!$A$5:$X$204,4,FALSE()),"")</f>
        <v/>
      </c>
      <c r="E239" s="9"/>
      <c r="F239" s="9"/>
      <c r="G239" s="9"/>
      <c r="H239" s="9"/>
      <c r="I239" s="9"/>
      <c r="J239" s="15"/>
      <c r="K239" s="16" t="str">
        <f t="shared" si="6"/>
        <v/>
      </c>
      <c r="L239" s="12"/>
      <c r="M239" s="9"/>
      <c r="N239" s="11">
        <f t="shared" si="7"/>
        <v>0</v>
      </c>
      <c r="O239" s="9"/>
      <c r="P239" s="9"/>
    </row>
    <row r="240" spans="1:16" x14ac:dyDescent="0.3">
      <c r="A240" s="10" t="s">
        <v>929</v>
      </c>
      <c r="B240" s="9"/>
      <c r="C240" s="11" t="str">
        <f>IFERROR(VLOOKUP(B240,'Plan Cultivos'!$A$5:$X$204,2,FALSE()),"")</f>
        <v/>
      </c>
      <c r="D240" s="11" t="str">
        <f>IFERROR(VLOOKUP(B240,'Plan Cultivos'!$A$5:$X$204,4,FALSE()),"")</f>
        <v/>
      </c>
      <c r="E240" s="9"/>
      <c r="F240" s="9"/>
      <c r="G240" s="9"/>
      <c r="H240" s="9"/>
      <c r="I240" s="9"/>
      <c r="J240" s="15"/>
      <c r="K240" s="16" t="str">
        <f t="shared" si="6"/>
        <v/>
      </c>
      <c r="L240" s="12"/>
      <c r="M240" s="9"/>
      <c r="N240" s="11">
        <f t="shared" si="7"/>
        <v>0</v>
      </c>
      <c r="O240" s="9"/>
      <c r="P240" s="9"/>
    </row>
    <row r="241" spans="1:16" x14ac:dyDescent="0.3">
      <c r="A241" s="10" t="s">
        <v>930</v>
      </c>
      <c r="B241" s="9"/>
      <c r="C241" s="11" t="str">
        <f>IFERROR(VLOOKUP(B241,'Plan Cultivos'!$A$5:$X$204,2,FALSE()),"")</f>
        <v/>
      </c>
      <c r="D241" s="11" t="str">
        <f>IFERROR(VLOOKUP(B241,'Plan Cultivos'!$A$5:$X$204,4,FALSE()),"")</f>
        <v/>
      </c>
      <c r="E241" s="9"/>
      <c r="F241" s="9"/>
      <c r="G241" s="9"/>
      <c r="H241" s="9"/>
      <c r="I241" s="9"/>
      <c r="J241" s="15"/>
      <c r="K241" s="16" t="str">
        <f t="shared" si="6"/>
        <v/>
      </c>
      <c r="L241" s="12"/>
      <c r="M241" s="9"/>
      <c r="N241" s="11">
        <f t="shared" si="7"/>
        <v>0</v>
      </c>
      <c r="O241" s="9"/>
      <c r="P241" s="9"/>
    </row>
    <row r="242" spans="1:16" x14ac:dyDescent="0.3">
      <c r="A242" s="10" t="s">
        <v>931</v>
      </c>
      <c r="B242" s="9"/>
      <c r="C242" s="11" t="str">
        <f>IFERROR(VLOOKUP(B242,'Plan Cultivos'!$A$5:$X$204,2,FALSE()),"")</f>
        <v/>
      </c>
      <c r="D242" s="11" t="str">
        <f>IFERROR(VLOOKUP(B242,'Plan Cultivos'!$A$5:$X$204,4,FALSE()),"")</f>
        <v/>
      </c>
      <c r="E242" s="9"/>
      <c r="F242" s="9"/>
      <c r="G242" s="9"/>
      <c r="H242" s="9"/>
      <c r="I242" s="9"/>
      <c r="J242" s="15"/>
      <c r="K242" s="16" t="str">
        <f t="shared" si="6"/>
        <v/>
      </c>
      <c r="L242" s="12"/>
      <c r="M242" s="9"/>
      <c r="N242" s="11">
        <f t="shared" si="7"/>
        <v>0</v>
      </c>
      <c r="O242" s="9"/>
      <c r="P242" s="9"/>
    </row>
    <row r="243" spans="1:16" x14ac:dyDescent="0.3">
      <c r="A243" s="10" t="s">
        <v>932</v>
      </c>
      <c r="B243" s="9"/>
      <c r="C243" s="11" t="str">
        <f>IFERROR(VLOOKUP(B243,'Plan Cultivos'!$A$5:$X$204,2,FALSE()),"")</f>
        <v/>
      </c>
      <c r="D243" s="11" t="str">
        <f>IFERROR(VLOOKUP(B243,'Plan Cultivos'!$A$5:$X$204,4,FALSE()),"")</f>
        <v/>
      </c>
      <c r="E243" s="9"/>
      <c r="F243" s="9"/>
      <c r="G243" s="9"/>
      <c r="H243" s="9"/>
      <c r="I243" s="9"/>
      <c r="J243" s="15"/>
      <c r="K243" s="16" t="str">
        <f t="shared" si="6"/>
        <v/>
      </c>
      <c r="L243" s="12"/>
      <c r="M243" s="9"/>
      <c r="N243" s="11">
        <f t="shared" si="7"/>
        <v>0</v>
      </c>
      <c r="O243" s="9"/>
      <c r="P243" s="9"/>
    </row>
    <row r="244" spans="1:16" x14ac:dyDescent="0.3">
      <c r="A244" s="10" t="s">
        <v>933</v>
      </c>
      <c r="B244" s="9"/>
      <c r="C244" s="11" t="str">
        <f>IFERROR(VLOOKUP(B244,'Plan Cultivos'!$A$5:$X$204,2,FALSE()),"")</f>
        <v/>
      </c>
      <c r="D244" s="11" t="str">
        <f>IFERROR(VLOOKUP(B244,'Plan Cultivos'!$A$5:$X$204,4,FALSE()),"")</f>
        <v/>
      </c>
      <c r="E244" s="9"/>
      <c r="F244" s="9"/>
      <c r="G244" s="9"/>
      <c r="H244" s="9"/>
      <c r="I244" s="9"/>
      <c r="J244" s="15"/>
      <c r="K244" s="16" t="str">
        <f t="shared" si="6"/>
        <v/>
      </c>
      <c r="L244" s="12"/>
      <c r="M244" s="9"/>
      <c r="N244" s="11">
        <f t="shared" si="7"/>
        <v>0</v>
      </c>
      <c r="O244" s="9"/>
      <c r="P244" s="9"/>
    </row>
    <row r="245" spans="1:16" x14ac:dyDescent="0.3">
      <c r="A245" s="10" t="s">
        <v>934</v>
      </c>
      <c r="B245" s="9"/>
      <c r="C245" s="11" t="str">
        <f>IFERROR(VLOOKUP(B245,'Plan Cultivos'!$A$5:$X$204,2,FALSE()),"")</f>
        <v/>
      </c>
      <c r="D245" s="11" t="str">
        <f>IFERROR(VLOOKUP(B245,'Plan Cultivos'!$A$5:$X$204,4,FALSE()),"")</f>
        <v/>
      </c>
      <c r="E245" s="9"/>
      <c r="F245" s="9"/>
      <c r="G245" s="9"/>
      <c r="H245" s="9"/>
      <c r="I245" s="9"/>
      <c r="J245" s="15"/>
      <c r="K245" s="16" t="str">
        <f t="shared" si="6"/>
        <v/>
      </c>
      <c r="L245" s="12"/>
      <c r="M245" s="9"/>
      <c r="N245" s="11">
        <f t="shared" si="7"/>
        <v>0</v>
      </c>
      <c r="O245" s="9"/>
      <c r="P245" s="9"/>
    </row>
    <row r="246" spans="1:16" x14ac:dyDescent="0.3">
      <c r="A246" s="10" t="s">
        <v>935</v>
      </c>
      <c r="B246" s="9"/>
      <c r="C246" s="11" t="str">
        <f>IFERROR(VLOOKUP(B246,'Plan Cultivos'!$A$5:$X$204,2,FALSE()),"")</f>
        <v/>
      </c>
      <c r="D246" s="11" t="str">
        <f>IFERROR(VLOOKUP(B246,'Plan Cultivos'!$A$5:$X$204,4,FALSE()),"")</f>
        <v/>
      </c>
      <c r="E246" s="9"/>
      <c r="F246" s="9"/>
      <c r="G246" s="9"/>
      <c r="H246" s="9"/>
      <c r="I246" s="9"/>
      <c r="J246" s="15"/>
      <c r="K246" s="16" t="str">
        <f t="shared" si="6"/>
        <v/>
      </c>
      <c r="L246" s="12"/>
      <c r="M246" s="9"/>
      <c r="N246" s="11">
        <f t="shared" si="7"/>
        <v>0</v>
      </c>
      <c r="O246" s="9"/>
      <c r="P246" s="9"/>
    </row>
    <row r="247" spans="1:16" x14ac:dyDescent="0.3">
      <c r="A247" s="10" t="s">
        <v>936</v>
      </c>
      <c r="B247" s="9"/>
      <c r="C247" s="11" t="str">
        <f>IFERROR(VLOOKUP(B247,'Plan Cultivos'!$A$5:$X$204,2,FALSE()),"")</f>
        <v/>
      </c>
      <c r="D247" s="11" t="str">
        <f>IFERROR(VLOOKUP(B247,'Plan Cultivos'!$A$5:$X$204,4,FALSE()),"")</f>
        <v/>
      </c>
      <c r="E247" s="9"/>
      <c r="F247" s="9"/>
      <c r="G247" s="9"/>
      <c r="H247" s="9"/>
      <c r="I247" s="9"/>
      <c r="J247" s="15"/>
      <c r="K247" s="16" t="str">
        <f t="shared" si="6"/>
        <v/>
      </c>
      <c r="L247" s="12"/>
      <c r="M247" s="9"/>
      <c r="N247" s="11">
        <f t="shared" si="7"/>
        <v>0</v>
      </c>
      <c r="O247" s="9"/>
      <c r="P247" s="9"/>
    </row>
    <row r="248" spans="1:16" x14ac:dyDescent="0.3">
      <c r="A248" s="10" t="s">
        <v>937</v>
      </c>
      <c r="B248" s="9"/>
      <c r="C248" s="11" t="str">
        <f>IFERROR(VLOOKUP(B248,'Plan Cultivos'!$A$5:$X$204,2,FALSE()),"")</f>
        <v/>
      </c>
      <c r="D248" s="11" t="str">
        <f>IFERROR(VLOOKUP(B248,'Plan Cultivos'!$A$5:$X$204,4,FALSE()),"")</f>
        <v/>
      </c>
      <c r="E248" s="9"/>
      <c r="F248" s="9"/>
      <c r="G248" s="9"/>
      <c r="H248" s="9"/>
      <c r="I248" s="9"/>
      <c r="J248" s="15"/>
      <c r="K248" s="16" t="str">
        <f t="shared" si="6"/>
        <v/>
      </c>
      <c r="L248" s="12"/>
      <c r="M248" s="9"/>
      <c r="N248" s="11">
        <f t="shared" si="7"/>
        <v>0</v>
      </c>
      <c r="O248" s="9"/>
      <c r="P248" s="9"/>
    </row>
    <row r="249" spans="1:16" x14ac:dyDescent="0.3">
      <c r="A249" s="10" t="s">
        <v>938</v>
      </c>
      <c r="B249" s="9"/>
      <c r="C249" s="11" t="str">
        <f>IFERROR(VLOOKUP(B249,'Plan Cultivos'!$A$5:$X$204,2,FALSE()),"")</f>
        <v/>
      </c>
      <c r="D249" s="11" t="str">
        <f>IFERROR(VLOOKUP(B249,'Plan Cultivos'!$A$5:$X$204,4,FALSE()),"")</f>
        <v/>
      </c>
      <c r="E249" s="9"/>
      <c r="F249" s="9"/>
      <c r="G249" s="9"/>
      <c r="H249" s="9"/>
      <c r="I249" s="9"/>
      <c r="J249" s="15"/>
      <c r="K249" s="16" t="str">
        <f t="shared" si="6"/>
        <v/>
      </c>
      <c r="L249" s="12"/>
      <c r="M249" s="9"/>
      <c r="N249" s="11">
        <f t="shared" si="7"/>
        <v>0</v>
      </c>
      <c r="O249" s="9"/>
      <c r="P249" s="9"/>
    </row>
    <row r="250" spans="1:16" x14ac:dyDescent="0.3">
      <c r="A250" s="10" t="s">
        <v>939</v>
      </c>
      <c r="B250" s="9"/>
      <c r="C250" s="11" t="str">
        <f>IFERROR(VLOOKUP(B250,'Plan Cultivos'!$A$5:$X$204,2,FALSE()),"")</f>
        <v/>
      </c>
      <c r="D250" s="11" t="str">
        <f>IFERROR(VLOOKUP(B250,'Plan Cultivos'!$A$5:$X$204,4,FALSE()),"")</f>
        <v/>
      </c>
      <c r="E250" s="9"/>
      <c r="F250" s="9"/>
      <c r="G250" s="9"/>
      <c r="H250" s="9"/>
      <c r="I250" s="9"/>
      <c r="J250" s="15"/>
      <c r="K250" s="16" t="str">
        <f t="shared" si="6"/>
        <v/>
      </c>
      <c r="L250" s="12"/>
      <c r="M250" s="9"/>
      <c r="N250" s="11">
        <f t="shared" si="7"/>
        <v>0</v>
      </c>
      <c r="O250" s="9"/>
      <c r="P250" s="9"/>
    </row>
    <row r="251" spans="1:16" x14ac:dyDescent="0.3">
      <c r="A251" s="10" t="s">
        <v>940</v>
      </c>
      <c r="B251" s="9"/>
      <c r="C251" s="11" t="str">
        <f>IFERROR(VLOOKUP(B251,'Plan Cultivos'!$A$5:$X$204,2,FALSE()),"")</f>
        <v/>
      </c>
      <c r="D251" s="11" t="str">
        <f>IFERROR(VLOOKUP(B251,'Plan Cultivos'!$A$5:$X$204,4,FALSE()),"")</f>
        <v/>
      </c>
      <c r="E251" s="9"/>
      <c r="F251" s="9"/>
      <c r="G251" s="9"/>
      <c r="H251" s="9"/>
      <c r="I251" s="9"/>
      <c r="J251" s="15"/>
      <c r="K251" s="16" t="str">
        <f t="shared" si="6"/>
        <v/>
      </c>
      <c r="L251" s="12"/>
      <c r="M251" s="9"/>
      <c r="N251" s="11">
        <f t="shared" si="7"/>
        <v>0</v>
      </c>
      <c r="O251" s="9"/>
      <c r="P251" s="9"/>
    </row>
    <row r="252" spans="1:16" x14ac:dyDescent="0.3">
      <c r="A252" s="10" t="s">
        <v>941</v>
      </c>
      <c r="B252" s="9"/>
      <c r="C252" s="11" t="str">
        <f>IFERROR(VLOOKUP(B252,'Plan Cultivos'!$A$5:$X$204,2,FALSE()),"")</f>
        <v/>
      </c>
      <c r="D252" s="11" t="str">
        <f>IFERROR(VLOOKUP(B252,'Plan Cultivos'!$A$5:$X$204,4,FALSE()),"")</f>
        <v/>
      </c>
      <c r="E252" s="9"/>
      <c r="F252" s="9"/>
      <c r="G252" s="9"/>
      <c r="H252" s="9"/>
      <c r="I252" s="9"/>
      <c r="J252" s="15"/>
      <c r="K252" s="16" t="str">
        <f t="shared" si="6"/>
        <v/>
      </c>
      <c r="L252" s="12"/>
      <c r="M252" s="9"/>
      <c r="N252" s="11">
        <f t="shared" si="7"/>
        <v>0</v>
      </c>
      <c r="O252" s="9"/>
      <c r="P252" s="9"/>
    </row>
    <row r="253" spans="1:16" x14ac:dyDescent="0.3">
      <c r="A253" s="10" t="s">
        <v>942</v>
      </c>
      <c r="B253" s="9"/>
      <c r="C253" s="11" t="str">
        <f>IFERROR(VLOOKUP(B253,'Plan Cultivos'!$A$5:$X$204,2,FALSE()),"")</f>
        <v/>
      </c>
      <c r="D253" s="11" t="str">
        <f>IFERROR(VLOOKUP(B253,'Plan Cultivos'!$A$5:$X$204,4,FALSE()),"")</f>
        <v/>
      </c>
      <c r="E253" s="9"/>
      <c r="F253" s="9"/>
      <c r="G253" s="9"/>
      <c r="H253" s="9"/>
      <c r="I253" s="9"/>
      <c r="J253" s="15"/>
      <c r="K253" s="16" t="str">
        <f t="shared" si="6"/>
        <v/>
      </c>
      <c r="L253" s="12"/>
      <c r="M253" s="9"/>
      <c r="N253" s="11">
        <f t="shared" si="7"/>
        <v>0</v>
      </c>
      <c r="O253" s="9"/>
      <c r="P253" s="9"/>
    </row>
    <row r="254" spans="1:16" x14ac:dyDescent="0.3">
      <c r="A254" s="10" t="s">
        <v>943</v>
      </c>
      <c r="B254" s="9"/>
      <c r="C254" s="11" t="str">
        <f>IFERROR(VLOOKUP(B254,'Plan Cultivos'!$A$5:$X$204,2,FALSE()),"")</f>
        <v/>
      </c>
      <c r="D254" s="11" t="str">
        <f>IFERROR(VLOOKUP(B254,'Plan Cultivos'!$A$5:$X$204,4,FALSE()),"")</f>
        <v/>
      </c>
      <c r="E254" s="9"/>
      <c r="F254" s="9"/>
      <c r="G254" s="9"/>
      <c r="H254" s="9"/>
      <c r="I254" s="9"/>
      <c r="J254" s="15"/>
      <c r="K254" s="16" t="str">
        <f t="shared" si="6"/>
        <v/>
      </c>
      <c r="L254" s="12"/>
      <c r="M254" s="9"/>
      <c r="N254" s="11">
        <f t="shared" si="7"/>
        <v>0</v>
      </c>
      <c r="O254" s="9"/>
      <c r="P254" s="9"/>
    </row>
    <row r="255" spans="1:16" x14ac:dyDescent="0.3">
      <c r="A255" s="10" t="s">
        <v>944</v>
      </c>
      <c r="B255" s="9"/>
      <c r="C255" s="11" t="str">
        <f>IFERROR(VLOOKUP(B255,'Plan Cultivos'!$A$5:$X$204,2,FALSE()),"")</f>
        <v/>
      </c>
      <c r="D255" s="11" t="str">
        <f>IFERROR(VLOOKUP(B255,'Plan Cultivos'!$A$5:$X$204,4,FALSE()),"")</f>
        <v/>
      </c>
      <c r="E255" s="9"/>
      <c r="F255" s="9"/>
      <c r="G255" s="9"/>
      <c r="H255" s="9"/>
      <c r="I255" s="9"/>
      <c r="J255" s="15"/>
      <c r="K255" s="16" t="str">
        <f t="shared" si="6"/>
        <v/>
      </c>
      <c r="L255" s="12"/>
      <c r="M255" s="9"/>
      <c r="N255" s="11">
        <f t="shared" si="7"/>
        <v>0</v>
      </c>
      <c r="O255" s="9"/>
      <c r="P255" s="9"/>
    </row>
    <row r="256" spans="1:16" x14ac:dyDescent="0.3">
      <c r="A256" s="10" t="s">
        <v>945</v>
      </c>
      <c r="B256" s="9"/>
      <c r="C256" s="11" t="str">
        <f>IFERROR(VLOOKUP(B256,'Plan Cultivos'!$A$5:$X$204,2,FALSE()),"")</f>
        <v/>
      </c>
      <c r="D256" s="11" t="str">
        <f>IFERROR(VLOOKUP(B256,'Plan Cultivos'!$A$5:$X$204,4,FALSE()),"")</f>
        <v/>
      </c>
      <c r="E256" s="9"/>
      <c r="F256" s="9"/>
      <c r="G256" s="9"/>
      <c r="H256" s="9"/>
      <c r="I256" s="9"/>
      <c r="J256" s="15"/>
      <c r="K256" s="16" t="str">
        <f t="shared" si="6"/>
        <v/>
      </c>
      <c r="L256" s="12"/>
      <c r="M256" s="9"/>
      <c r="N256" s="11">
        <f t="shared" si="7"/>
        <v>0</v>
      </c>
      <c r="O256" s="9"/>
      <c r="P256" s="9"/>
    </row>
    <row r="257" spans="1:16" x14ac:dyDescent="0.3">
      <c r="A257" s="10" t="s">
        <v>946</v>
      </c>
      <c r="B257" s="9"/>
      <c r="C257" s="11" t="str">
        <f>IFERROR(VLOOKUP(B257,'Plan Cultivos'!$A$5:$X$204,2,FALSE()),"")</f>
        <v/>
      </c>
      <c r="D257" s="11" t="str">
        <f>IFERROR(VLOOKUP(B257,'Plan Cultivos'!$A$5:$X$204,4,FALSE()),"")</f>
        <v/>
      </c>
      <c r="E257" s="9"/>
      <c r="F257" s="9"/>
      <c r="G257" s="9"/>
      <c r="H257" s="9"/>
      <c r="I257" s="9"/>
      <c r="J257" s="15"/>
      <c r="K257" s="16" t="str">
        <f t="shared" si="6"/>
        <v/>
      </c>
      <c r="L257" s="12"/>
      <c r="M257" s="9"/>
      <c r="N257" s="11">
        <f t="shared" si="7"/>
        <v>0</v>
      </c>
      <c r="O257" s="9"/>
      <c r="P257" s="9"/>
    </row>
    <row r="258" spans="1:16" x14ac:dyDescent="0.3">
      <c r="A258" s="10" t="s">
        <v>947</v>
      </c>
      <c r="B258" s="9"/>
      <c r="C258" s="11" t="str">
        <f>IFERROR(VLOOKUP(B258,'Plan Cultivos'!$A$5:$X$204,2,FALSE()),"")</f>
        <v/>
      </c>
      <c r="D258" s="11" t="str">
        <f>IFERROR(VLOOKUP(B258,'Plan Cultivos'!$A$5:$X$204,4,FALSE()),"")</f>
        <v/>
      </c>
      <c r="E258" s="9"/>
      <c r="F258" s="9"/>
      <c r="G258" s="9"/>
      <c r="H258" s="9"/>
      <c r="I258" s="9"/>
      <c r="J258" s="15"/>
      <c r="K258" s="16" t="str">
        <f t="shared" si="6"/>
        <v/>
      </c>
      <c r="L258" s="12"/>
      <c r="M258" s="9"/>
      <c r="N258" s="11">
        <f t="shared" si="7"/>
        <v>0</v>
      </c>
      <c r="O258" s="9"/>
      <c r="P258" s="9"/>
    </row>
    <row r="259" spans="1:16" x14ac:dyDescent="0.3">
      <c r="A259" s="10" t="s">
        <v>948</v>
      </c>
      <c r="B259" s="9"/>
      <c r="C259" s="11" t="str">
        <f>IFERROR(VLOOKUP(B259,'Plan Cultivos'!$A$5:$X$204,2,FALSE()),"")</f>
        <v/>
      </c>
      <c r="D259" s="11" t="str">
        <f>IFERROR(VLOOKUP(B259,'Plan Cultivos'!$A$5:$X$204,4,FALSE()),"")</f>
        <v/>
      </c>
      <c r="E259" s="9"/>
      <c r="F259" s="9"/>
      <c r="G259" s="9"/>
      <c r="H259" s="9"/>
      <c r="I259" s="9"/>
      <c r="J259" s="15"/>
      <c r="K259" s="16" t="str">
        <f t="shared" si="6"/>
        <v/>
      </c>
      <c r="L259" s="12"/>
      <c r="M259" s="9"/>
      <c r="N259" s="11">
        <f t="shared" si="7"/>
        <v>0</v>
      </c>
      <c r="O259" s="9"/>
      <c r="P259" s="9"/>
    </row>
    <row r="260" spans="1:16" x14ac:dyDescent="0.3">
      <c r="A260" s="10" t="s">
        <v>949</v>
      </c>
      <c r="B260" s="9"/>
      <c r="C260" s="11" t="str">
        <f>IFERROR(VLOOKUP(B260,'Plan Cultivos'!$A$5:$X$204,2,FALSE()),"")</f>
        <v/>
      </c>
      <c r="D260" s="11" t="str">
        <f>IFERROR(VLOOKUP(B260,'Plan Cultivos'!$A$5:$X$204,4,FALSE()),"")</f>
        <v/>
      </c>
      <c r="E260" s="9"/>
      <c r="F260" s="9"/>
      <c r="G260" s="9"/>
      <c r="H260" s="9"/>
      <c r="I260" s="9"/>
      <c r="J260" s="15"/>
      <c r="K260" s="16" t="str">
        <f t="shared" si="6"/>
        <v/>
      </c>
      <c r="L260" s="12"/>
      <c r="M260" s="9"/>
      <c r="N260" s="11">
        <f t="shared" si="7"/>
        <v>0</v>
      </c>
      <c r="O260" s="9"/>
      <c r="P260" s="9"/>
    </row>
    <row r="261" spans="1:16" x14ac:dyDescent="0.3">
      <c r="A261" s="10" t="s">
        <v>950</v>
      </c>
      <c r="B261" s="9"/>
      <c r="C261" s="11" t="str">
        <f>IFERROR(VLOOKUP(B261,'Plan Cultivos'!$A$5:$X$204,2,FALSE()),"")</f>
        <v/>
      </c>
      <c r="D261" s="11" t="str">
        <f>IFERROR(VLOOKUP(B261,'Plan Cultivos'!$A$5:$X$204,4,FALSE()),"")</f>
        <v/>
      </c>
      <c r="E261" s="9"/>
      <c r="F261" s="9"/>
      <c r="G261" s="9"/>
      <c r="H261" s="9"/>
      <c r="I261" s="9"/>
      <c r="J261" s="15"/>
      <c r="K261" s="16" t="str">
        <f t="shared" ref="K261:K304" si="8">IF(OR(I261="",J261=""),"",I261*J261)</f>
        <v/>
      </c>
      <c r="L261" s="12"/>
      <c r="M261" s="9"/>
      <c r="N261" s="11">
        <f t="shared" ref="N261:N304" si="9">MAX(0,I261-M261)</f>
        <v>0</v>
      </c>
      <c r="O261" s="9"/>
      <c r="P261" s="9"/>
    </row>
    <row r="262" spans="1:16" x14ac:dyDescent="0.3">
      <c r="A262" s="10" t="s">
        <v>951</v>
      </c>
      <c r="B262" s="9"/>
      <c r="C262" s="11" t="str">
        <f>IFERROR(VLOOKUP(B262,'Plan Cultivos'!$A$5:$X$204,2,FALSE()),"")</f>
        <v/>
      </c>
      <c r="D262" s="11" t="str">
        <f>IFERROR(VLOOKUP(B262,'Plan Cultivos'!$A$5:$X$204,4,FALSE()),"")</f>
        <v/>
      </c>
      <c r="E262" s="9"/>
      <c r="F262" s="9"/>
      <c r="G262" s="9"/>
      <c r="H262" s="9"/>
      <c r="I262" s="9"/>
      <c r="J262" s="15"/>
      <c r="K262" s="16" t="str">
        <f t="shared" si="8"/>
        <v/>
      </c>
      <c r="L262" s="12"/>
      <c r="M262" s="9"/>
      <c r="N262" s="11">
        <f t="shared" si="9"/>
        <v>0</v>
      </c>
      <c r="O262" s="9"/>
      <c r="P262" s="9"/>
    </row>
    <row r="263" spans="1:16" x14ac:dyDescent="0.3">
      <c r="A263" s="10" t="s">
        <v>952</v>
      </c>
      <c r="B263" s="9"/>
      <c r="C263" s="11" t="str">
        <f>IFERROR(VLOOKUP(B263,'Plan Cultivos'!$A$5:$X$204,2,FALSE()),"")</f>
        <v/>
      </c>
      <c r="D263" s="11" t="str">
        <f>IFERROR(VLOOKUP(B263,'Plan Cultivos'!$A$5:$X$204,4,FALSE()),"")</f>
        <v/>
      </c>
      <c r="E263" s="9"/>
      <c r="F263" s="9"/>
      <c r="G263" s="9"/>
      <c r="H263" s="9"/>
      <c r="I263" s="9"/>
      <c r="J263" s="15"/>
      <c r="K263" s="16" t="str">
        <f t="shared" si="8"/>
        <v/>
      </c>
      <c r="L263" s="12"/>
      <c r="M263" s="9"/>
      <c r="N263" s="11">
        <f t="shared" si="9"/>
        <v>0</v>
      </c>
      <c r="O263" s="9"/>
      <c r="P263" s="9"/>
    </row>
    <row r="264" spans="1:16" x14ac:dyDescent="0.3">
      <c r="A264" s="10" t="s">
        <v>953</v>
      </c>
      <c r="B264" s="9"/>
      <c r="C264" s="11" t="str">
        <f>IFERROR(VLOOKUP(B264,'Plan Cultivos'!$A$5:$X$204,2,FALSE()),"")</f>
        <v/>
      </c>
      <c r="D264" s="11" t="str">
        <f>IFERROR(VLOOKUP(B264,'Plan Cultivos'!$A$5:$X$204,4,FALSE()),"")</f>
        <v/>
      </c>
      <c r="E264" s="9"/>
      <c r="F264" s="9"/>
      <c r="G264" s="9"/>
      <c r="H264" s="9"/>
      <c r="I264" s="9"/>
      <c r="J264" s="15"/>
      <c r="K264" s="16" t="str">
        <f t="shared" si="8"/>
        <v/>
      </c>
      <c r="L264" s="12"/>
      <c r="M264" s="9"/>
      <c r="N264" s="11">
        <f t="shared" si="9"/>
        <v>0</v>
      </c>
      <c r="O264" s="9"/>
      <c r="P264" s="9"/>
    </row>
    <row r="265" spans="1:16" x14ac:dyDescent="0.3">
      <c r="A265" s="10" t="s">
        <v>954</v>
      </c>
      <c r="B265" s="9"/>
      <c r="C265" s="11" t="str">
        <f>IFERROR(VLOOKUP(B265,'Plan Cultivos'!$A$5:$X$204,2,FALSE()),"")</f>
        <v/>
      </c>
      <c r="D265" s="11" t="str">
        <f>IFERROR(VLOOKUP(B265,'Plan Cultivos'!$A$5:$X$204,4,FALSE()),"")</f>
        <v/>
      </c>
      <c r="E265" s="9"/>
      <c r="F265" s="9"/>
      <c r="G265" s="9"/>
      <c r="H265" s="9"/>
      <c r="I265" s="9"/>
      <c r="J265" s="15"/>
      <c r="K265" s="16" t="str">
        <f t="shared" si="8"/>
        <v/>
      </c>
      <c r="L265" s="12"/>
      <c r="M265" s="9"/>
      <c r="N265" s="11">
        <f t="shared" si="9"/>
        <v>0</v>
      </c>
      <c r="O265" s="9"/>
      <c r="P265" s="9"/>
    </row>
    <row r="266" spans="1:16" x14ac:dyDescent="0.3">
      <c r="A266" s="10" t="s">
        <v>955</v>
      </c>
      <c r="B266" s="9"/>
      <c r="C266" s="11" t="str">
        <f>IFERROR(VLOOKUP(B266,'Plan Cultivos'!$A$5:$X$204,2,FALSE()),"")</f>
        <v/>
      </c>
      <c r="D266" s="11" t="str">
        <f>IFERROR(VLOOKUP(B266,'Plan Cultivos'!$A$5:$X$204,4,FALSE()),"")</f>
        <v/>
      </c>
      <c r="E266" s="9"/>
      <c r="F266" s="9"/>
      <c r="G266" s="9"/>
      <c r="H266" s="9"/>
      <c r="I266" s="9"/>
      <c r="J266" s="15"/>
      <c r="K266" s="16" t="str">
        <f t="shared" si="8"/>
        <v/>
      </c>
      <c r="L266" s="12"/>
      <c r="M266" s="9"/>
      <c r="N266" s="11">
        <f t="shared" si="9"/>
        <v>0</v>
      </c>
      <c r="O266" s="9"/>
      <c r="P266" s="9"/>
    </row>
    <row r="267" spans="1:16" x14ac:dyDescent="0.3">
      <c r="A267" s="10" t="s">
        <v>956</v>
      </c>
      <c r="B267" s="9"/>
      <c r="C267" s="11" t="str">
        <f>IFERROR(VLOOKUP(B267,'Plan Cultivos'!$A$5:$X$204,2,FALSE()),"")</f>
        <v/>
      </c>
      <c r="D267" s="11" t="str">
        <f>IFERROR(VLOOKUP(B267,'Plan Cultivos'!$A$5:$X$204,4,FALSE()),"")</f>
        <v/>
      </c>
      <c r="E267" s="9"/>
      <c r="F267" s="9"/>
      <c r="G267" s="9"/>
      <c r="H267" s="9"/>
      <c r="I267" s="9"/>
      <c r="J267" s="15"/>
      <c r="K267" s="16" t="str">
        <f t="shared" si="8"/>
        <v/>
      </c>
      <c r="L267" s="12"/>
      <c r="M267" s="9"/>
      <c r="N267" s="11">
        <f t="shared" si="9"/>
        <v>0</v>
      </c>
      <c r="O267" s="9"/>
      <c r="P267" s="9"/>
    </row>
    <row r="268" spans="1:16" x14ac:dyDescent="0.3">
      <c r="A268" s="10" t="s">
        <v>957</v>
      </c>
      <c r="B268" s="9"/>
      <c r="C268" s="11" t="str">
        <f>IFERROR(VLOOKUP(B268,'Plan Cultivos'!$A$5:$X$204,2,FALSE()),"")</f>
        <v/>
      </c>
      <c r="D268" s="11" t="str">
        <f>IFERROR(VLOOKUP(B268,'Plan Cultivos'!$A$5:$X$204,4,FALSE()),"")</f>
        <v/>
      </c>
      <c r="E268" s="9"/>
      <c r="F268" s="9"/>
      <c r="G268" s="9"/>
      <c r="H268" s="9"/>
      <c r="I268" s="9"/>
      <c r="J268" s="15"/>
      <c r="K268" s="16" t="str">
        <f t="shared" si="8"/>
        <v/>
      </c>
      <c r="L268" s="12"/>
      <c r="M268" s="9"/>
      <c r="N268" s="11">
        <f t="shared" si="9"/>
        <v>0</v>
      </c>
      <c r="O268" s="9"/>
      <c r="P268" s="9"/>
    </row>
    <row r="269" spans="1:16" x14ac:dyDescent="0.3">
      <c r="A269" s="10" t="s">
        <v>958</v>
      </c>
      <c r="B269" s="9"/>
      <c r="C269" s="11" t="str">
        <f>IFERROR(VLOOKUP(B269,'Plan Cultivos'!$A$5:$X$204,2,FALSE()),"")</f>
        <v/>
      </c>
      <c r="D269" s="11" t="str">
        <f>IFERROR(VLOOKUP(B269,'Plan Cultivos'!$A$5:$X$204,4,FALSE()),"")</f>
        <v/>
      </c>
      <c r="E269" s="9"/>
      <c r="F269" s="9"/>
      <c r="G269" s="9"/>
      <c r="H269" s="9"/>
      <c r="I269" s="9"/>
      <c r="J269" s="15"/>
      <c r="K269" s="16" t="str">
        <f t="shared" si="8"/>
        <v/>
      </c>
      <c r="L269" s="12"/>
      <c r="M269" s="9"/>
      <c r="N269" s="11">
        <f t="shared" si="9"/>
        <v>0</v>
      </c>
      <c r="O269" s="9"/>
      <c r="P269" s="9"/>
    </row>
    <row r="270" spans="1:16" x14ac:dyDescent="0.3">
      <c r="A270" s="10" t="s">
        <v>959</v>
      </c>
      <c r="B270" s="9"/>
      <c r="C270" s="11" t="str">
        <f>IFERROR(VLOOKUP(B270,'Plan Cultivos'!$A$5:$X$204,2,FALSE()),"")</f>
        <v/>
      </c>
      <c r="D270" s="11" t="str">
        <f>IFERROR(VLOOKUP(B270,'Plan Cultivos'!$A$5:$X$204,4,FALSE()),"")</f>
        <v/>
      </c>
      <c r="E270" s="9"/>
      <c r="F270" s="9"/>
      <c r="G270" s="9"/>
      <c r="H270" s="9"/>
      <c r="I270" s="9"/>
      <c r="J270" s="15"/>
      <c r="K270" s="16" t="str">
        <f t="shared" si="8"/>
        <v/>
      </c>
      <c r="L270" s="12"/>
      <c r="M270" s="9"/>
      <c r="N270" s="11">
        <f t="shared" si="9"/>
        <v>0</v>
      </c>
      <c r="O270" s="9"/>
      <c r="P270" s="9"/>
    </row>
    <row r="271" spans="1:16" x14ac:dyDescent="0.3">
      <c r="A271" s="10" t="s">
        <v>960</v>
      </c>
      <c r="B271" s="9"/>
      <c r="C271" s="11" t="str">
        <f>IFERROR(VLOOKUP(B271,'Plan Cultivos'!$A$5:$X$204,2,FALSE()),"")</f>
        <v/>
      </c>
      <c r="D271" s="11" t="str">
        <f>IFERROR(VLOOKUP(B271,'Plan Cultivos'!$A$5:$X$204,4,FALSE()),"")</f>
        <v/>
      </c>
      <c r="E271" s="9"/>
      <c r="F271" s="9"/>
      <c r="G271" s="9"/>
      <c r="H271" s="9"/>
      <c r="I271" s="9"/>
      <c r="J271" s="15"/>
      <c r="K271" s="16" t="str">
        <f t="shared" si="8"/>
        <v/>
      </c>
      <c r="L271" s="12"/>
      <c r="M271" s="9"/>
      <c r="N271" s="11">
        <f t="shared" si="9"/>
        <v>0</v>
      </c>
      <c r="O271" s="9"/>
      <c r="P271" s="9"/>
    </row>
    <row r="272" spans="1:16" x14ac:dyDescent="0.3">
      <c r="A272" s="10" t="s">
        <v>961</v>
      </c>
      <c r="B272" s="9"/>
      <c r="C272" s="11" t="str">
        <f>IFERROR(VLOOKUP(B272,'Plan Cultivos'!$A$5:$X$204,2,FALSE()),"")</f>
        <v/>
      </c>
      <c r="D272" s="11" t="str">
        <f>IFERROR(VLOOKUP(B272,'Plan Cultivos'!$A$5:$X$204,4,FALSE()),"")</f>
        <v/>
      </c>
      <c r="E272" s="9"/>
      <c r="F272" s="9"/>
      <c r="G272" s="9"/>
      <c r="H272" s="9"/>
      <c r="I272" s="9"/>
      <c r="J272" s="15"/>
      <c r="K272" s="16" t="str">
        <f t="shared" si="8"/>
        <v/>
      </c>
      <c r="L272" s="12"/>
      <c r="M272" s="9"/>
      <c r="N272" s="11">
        <f t="shared" si="9"/>
        <v>0</v>
      </c>
      <c r="O272" s="9"/>
      <c r="P272" s="9"/>
    </row>
    <row r="273" spans="1:16" x14ac:dyDescent="0.3">
      <c r="A273" s="10" t="s">
        <v>962</v>
      </c>
      <c r="B273" s="9"/>
      <c r="C273" s="11" t="str">
        <f>IFERROR(VLOOKUP(B273,'Plan Cultivos'!$A$5:$X$204,2,FALSE()),"")</f>
        <v/>
      </c>
      <c r="D273" s="11" t="str">
        <f>IFERROR(VLOOKUP(B273,'Plan Cultivos'!$A$5:$X$204,4,FALSE()),"")</f>
        <v/>
      </c>
      <c r="E273" s="9"/>
      <c r="F273" s="9"/>
      <c r="G273" s="9"/>
      <c r="H273" s="9"/>
      <c r="I273" s="9"/>
      <c r="J273" s="15"/>
      <c r="K273" s="16" t="str">
        <f t="shared" si="8"/>
        <v/>
      </c>
      <c r="L273" s="12"/>
      <c r="M273" s="9"/>
      <c r="N273" s="11">
        <f t="shared" si="9"/>
        <v>0</v>
      </c>
      <c r="O273" s="9"/>
      <c r="P273" s="9"/>
    </row>
    <row r="274" spans="1:16" x14ac:dyDescent="0.3">
      <c r="A274" s="10" t="s">
        <v>963</v>
      </c>
      <c r="B274" s="9"/>
      <c r="C274" s="11" t="str">
        <f>IFERROR(VLOOKUP(B274,'Plan Cultivos'!$A$5:$X$204,2,FALSE()),"")</f>
        <v/>
      </c>
      <c r="D274" s="11" t="str">
        <f>IFERROR(VLOOKUP(B274,'Plan Cultivos'!$A$5:$X$204,4,FALSE()),"")</f>
        <v/>
      </c>
      <c r="E274" s="9"/>
      <c r="F274" s="9"/>
      <c r="G274" s="9"/>
      <c r="H274" s="9"/>
      <c r="I274" s="9"/>
      <c r="J274" s="15"/>
      <c r="K274" s="16" t="str">
        <f t="shared" si="8"/>
        <v/>
      </c>
      <c r="L274" s="12"/>
      <c r="M274" s="9"/>
      <c r="N274" s="11">
        <f t="shared" si="9"/>
        <v>0</v>
      </c>
      <c r="O274" s="9"/>
      <c r="P274" s="9"/>
    </row>
    <row r="275" spans="1:16" x14ac:dyDescent="0.3">
      <c r="A275" s="10" t="s">
        <v>964</v>
      </c>
      <c r="B275" s="9"/>
      <c r="C275" s="11" t="str">
        <f>IFERROR(VLOOKUP(B275,'Plan Cultivos'!$A$5:$X$204,2,FALSE()),"")</f>
        <v/>
      </c>
      <c r="D275" s="11" t="str">
        <f>IFERROR(VLOOKUP(B275,'Plan Cultivos'!$A$5:$X$204,4,FALSE()),"")</f>
        <v/>
      </c>
      <c r="E275" s="9"/>
      <c r="F275" s="9"/>
      <c r="G275" s="9"/>
      <c r="H275" s="9"/>
      <c r="I275" s="9"/>
      <c r="J275" s="15"/>
      <c r="K275" s="16" t="str">
        <f t="shared" si="8"/>
        <v/>
      </c>
      <c r="L275" s="12"/>
      <c r="M275" s="9"/>
      <c r="N275" s="11">
        <f t="shared" si="9"/>
        <v>0</v>
      </c>
      <c r="O275" s="9"/>
      <c r="P275" s="9"/>
    </row>
    <row r="276" spans="1:16" x14ac:dyDescent="0.3">
      <c r="A276" s="10" t="s">
        <v>965</v>
      </c>
      <c r="B276" s="9"/>
      <c r="C276" s="11" t="str">
        <f>IFERROR(VLOOKUP(B276,'Plan Cultivos'!$A$5:$X$204,2,FALSE()),"")</f>
        <v/>
      </c>
      <c r="D276" s="11" t="str">
        <f>IFERROR(VLOOKUP(B276,'Plan Cultivos'!$A$5:$X$204,4,FALSE()),"")</f>
        <v/>
      </c>
      <c r="E276" s="9"/>
      <c r="F276" s="9"/>
      <c r="G276" s="9"/>
      <c r="H276" s="9"/>
      <c r="I276" s="9"/>
      <c r="J276" s="15"/>
      <c r="K276" s="16" t="str">
        <f t="shared" si="8"/>
        <v/>
      </c>
      <c r="L276" s="12"/>
      <c r="M276" s="9"/>
      <c r="N276" s="11">
        <f t="shared" si="9"/>
        <v>0</v>
      </c>
      <c r="O276" s="9"/>
      <c r="P276" s="9"/>
    </row>
    <row r="277" spans="1:16" x14ac:dyDescent="0.3">
      <c r="A277" s="10" t="s">
        <v>966</v>
      </c>
      <c r="B277" s="9"/>
      <c r="C277" s="11" t="str">
        <f>IFERROR(VLOOKUP(B277,'Plan Cultivos'!$A$5:$X$204,2,FALSE()),"")</f>
        <v/>
      </c>
      <c r="D277" s="11" t="str">
        <f>IFERROR(VLOOKUP(B277,'Plan Cultivos'!$A$5:$X$204,4,FALSE()),"")</f>
        <v/>
      </c>
      <c r="E277" s="9"/>
      <c r="F277" s="9"/>
      <c r="G277" s="9"/>
      <c r="H277" s="9"/>
      <c r="I277" s="9"/>
      <c r="J277" s="15"/>
      <c r="K277" s="16" t="str">
        <f t="shared" si="8"/>
        <v/>
      </c>
      <c r="L277" s="12"/>
      <c r="M277" s="9"/>
      <c r="N277" s="11">
        <f t="shared" si="9"/>
        <v>0</v>
      </c>
      <c r="O277" s="9"/>
      <c r="P277" s="9"/>
    </row>
    <row r="278" spans="1:16" x14ac:dyDescent="0.3">
      <c r="A278" s="10" t="s">
        <v>967</v>
      </c>
      <c r="B278" s="9"/>
      <c r="C278" s="11" t="str">
        <f>IFERROR(VLOOKUP(B278,'Plan Cultivos'!$A$5:$X$204,2,FALSE()),"")</f>
        <v/>
      </c>
      <c r="D278" s="11" t="str">
        <f>IFERROR(VLOOKUP(B278,'Plan Cultivos'!$A$5:$X$204,4,FALSE()),"")</f>
        <v/>
      </c>
      <c r="E278" s="9"/>
      <c r="F278" s="9"/>
      <c r="G278" s="9"/>
      <c r="H278" s="9"/>
      <c r="I278" s="9"/>
      <c r="J278" s="15"/>
      <c r="K278" s="16" t="str">
        <f t="shared" si="8"/>
        <v/>
      </c>
      <c r="L278" s="12"/>
      <c r="M278" s="9"/>
      <c r="N278" s="11">
        <f t="shared" si="9"/>
        <v>0</v>
      </c>
      <c r="O278" s="9"/>
      <c r="P278" s="9"/>
    </row>
    <row r="279" spans="1:16" x14ac:dyDescent="0.3">
      <c r="A279" s="10" t="s">
        <v>968</v>
      </c>
      <c r="B279" s="9"/>
      <c r="C279" s="11" t="str">
        <f>IFERROR(VLOOKUP(B279,'Plan Cultivos'!$A$5:$X$204,2,FALSE()),"")</f>
        <v/>
      </c>
      <c r="D279" s="11" t="str">
        <f>IFERROR(VLOOKUP(B279,'Plan Cultivos'!$A$5:$X$204,4,FALSE()),"")</f>
        <v/>
      </c>
      <c r="E279" s="9"/>
      <c r="F279" s="9"/>
      <c r="G279" s="9"/>
      <c r="H279" s="9"/>
      <c r="I279" s="9"/>
      <c r="J279" s="15"/>
      <c r="K279" s="16" t="str">
        <f t="shared" si="8"/>
        <v/>
      </c>
      <c r="L279" s="12"/>
      <c r="M279" s="9"/>
      <c r="N279" s="11">
        <f t="shared" si="9"/>
        <v>0</v>
      </c>
      <c r="O279" s="9"/>
      <c r="P279" s="9"/>
    </row>
    <row r="280" spans="1:16" x14ac:dyDescent="0.3">
      <c r="A280" s="10" t="s">
        <v>969</v>
      </c>
      <c r="B280" s="9"/>
      <c r="C280" s="11" t="str">
        <f>IFERROR(VLOOKUP(B280,'Plan Cultivos'!$A$5:$X$204,2,FALSE()),"")</f>
        <v/>
      </c>
      <c r="D280" s="11" t="str">
        <f>IFERROR(VLOOKUP(B280,'Plan Cultivos'!$A$5:$X$204,4,FALSE()),"")</f>
        <v/>
      </c>
      <c r="E280" s="9"/>
      <c r="F280" s="9"/>
      <c r="G280" s="9"/>
      <c r="H280" s="9"/>
      <c r="I280" s="9"/>
      <c r="J280" s="15"/>
      <c r="K280" s="16" t="str">
        <f t="shared" si="8"/>
        <v/>
      </c>
      <c r="L280" s="12"/>
      <c r="M280" s="9"/>
      <c r="N280" s="11">
        <f t="shared" si="9"/>
        <v>0</v>
      </c>
      <c r="O280" s="9"/>
      <c r="P280" s="9"/>
    </row>
    <row r="281" spans="1:16" x14ac:dyDescent="0.3">
      <c r="A281" s="10" t="s">
        <v>970</v>
      </c>
      <c r="B281" s="9"/>
      <c r="C281" s="11" t="str">
        <f>IFERROR(VLOOKUP(B281,'Plan Cultivos'!$A$5:$X$204,2,FALSE()),"")</f>
        <v/>
      </c>
      <c r="D281" s="11" t="str">
        <f>IFERROR(VLOOKUP(B281,'Plan Cultivos'!$A$5:$X$204,4,FALSE()),"")</f>
        <v/>
      </c>
      <c r="E281" s="9"/>
      <c r="F281" s="9"/>
      <c r="G281" s="9"/>
      <c r="H281" s="9"/>
      <c r="I281" s="9"/>
      <c r="J281" s="15"/>
      <c r="K281" s="16" t="str">
        <f t="shared" si="8"/>
        <v/>
      </c>
      <c r="L281" s="12"/>
      <c r="M281" s="9"/>
      <c r="N281" s="11">
        <f t="shared" si="9"/>
        <v>0</v>
      </c>
      <c r="O281" s="9"/>
      <c r="P281" s="9"/>
    </row>
    <row r="282" spans="1:16" x14ac:dyDescent="0.3">
      <c r="A282" s="10" t="s">
        <v>971</v>
      </c>
      <c r="B282" s="9"/>
      <c r="C282" s="11" t="str">
        <f>IFERROR(VLOOKUP(B282,'Plan Cultivos'!$A$5:$X$204,2,FALSE()),"")</f>
        <v/>
      </c>
      <c r="D282" s="11" t="str">
        <f>IFERROR(VLOOKUP(B282,'Plan Cultivos'!$A$5:$X$204,4,FALSE()),"")</f>
        <v/>
      </c>
      <c r="E282" s="9"/>
      <c r="F282" s="9"/>
      <c r="G282" s="9"/>
      <c r="H282" s="9"/>
      <c r="I282" s="9"/>
      <c r="J282" s="15"/>
      <c r="K282" s="16" t="str">
        <f t="shared" si="8"/>
        <v/>
      </c>
      <c r="L282" s="12"/>
      <c r="M282" s="9"/>
      <c r="N282" s="11">
        <f t="shared" si="9"/>
        <v>0</v>
      </c>
      <c r="O282" s="9"/>
      <c r="P282" s="9"/>
    </row>
    <row r="283" spans="1:16" x14ac:dyDescent="0.3">
      <c r="A283" s="10" t="s">
        <v>972</v>
      </c>
      <c r="B283" s="9"/>
      <c r="C283" s="11" t="str">
        <f>IFERROR(VLOOKUP(B283,'Plan Cultivos'!$A$5:$X$204,2,FALSE()),"")</f>
        <v/>
      </c>
      <c r="D283" s="11" t="str">
        <f>IFERROR(VLOOKUP(B283,'Plan Cultivos'!$A$5:$X$204,4,FALSE()),"")</f>
        <v/>
      </c>
      <c r="E283" s="9"/>
      <c r="F283" s="9"/>
      <c r="G283" s="9"/>
      <c r="H283" s="9"/>
      <c r="I283" s="9"/>
      <c r="J283" s="15"/>
      <c r="K283" s="16" t="str">
        <f t="shared" si="8"/>
        <v/>
      </c>
      <c r="L283" s="12"/>
      <c r="M283" s="9"/>
      <c r="N283" s="11">
        <f t="shared" si="9"/>
        <v>0</v>
      </c>
      <c r="O283" s="9"/>
      <c r="P283" s="9"/>
    </row>
    <row r="284" spans="1:16" x14ac:dyDescent="0.3">
      <c r="A284" s="10" t="s">
        <v>973</v>
      </c>
      <c r="B284" s="9"/>
      <c r="C284" s="11" t="str">
        <f>IFERROR(VLOOKUP(B284,'Plan Cultivos'!$A$5:$X$204,2,FALSE()),"")</f>
        <v/>
      </c>
      <c r="D284" s="11" t="str">
        <f>IFERROR(VLOOKUP(B284,'Plan Cultivos'!$A$5:$X$204,4,FALSE()),"")</f>
        <v/>
      </c>
      <c r="E284" s="9"/>
      <c r="F284" s="9"/>
      <c r="G284" s="9"/>
      <c r="H284" s="9"/>
      <c r="I284" s="9"/>
      <c r="J284" s="15"/>
      <c r="K284" s="16" t="str">
        <f t="shared" si="8"/>
        <v/>
      </c>
      <c r="L284" s="12"/>
      <c r="M284" s="9"/>
      <c r="N284" s="11">
        <f t="shared" si="9"/>
        <v>0</v>
      </c>
      <c r="O284" s="9"/>
      <c r="P284" s="9"/>
    </row>
    <row r="285" spans="1:16" x14ac:dyDescent="0.3">
      <c r="A285" s="10" t="s">
        <v>974</v>
      </c>
      <c r="B285" s="9"/>
      <c r="C285" s="11" t="str">
        <f>IFERROR(VLOOKUP(B285,'Plan Cultivos'!$A$5:$X$204,2,FALSE()),"")</f>
        <v/>
      </c>
      <c r="D285" s="11" t="str">
        <f>IFERROR(VLOOKUP(B285,'Plan Cultivos'!$A$5:$X$204,4,FALSE()),"")</f>
        <v/>
      </c>
      <c r="E285" s="9"/>
      <c r="F285" s="9"/>
      <c r="G285" s="9"/>
      <c r="H285" s="9"/>
      <c r="I285" s="9"/>
      <c r="J285" s="15"/>
      <c r="K285" s="16" t="str">
        <f t="shared" si="8"/>
        <v/>
      </c>
      <c r="L285" s="12"/>
      <c r="M285" s="9"/>
      <c r="N285" s="11">
        <f t="shared" si="9"/>
        <v>0</v>
      </c>
      <c r="O285" s="9"/>
      <c r="P285" s="9"/>
    </row>
    <row r="286" spans="1:16" x14ac:dyDescent="0.3">
      <c r="A286" s="10" t="s">
        <v>975</v>
      </c>
      <c r="B286" s="9"/>
      <c r="C286" s="11" t="str">
        <f>IFERROR(VLOOKUP(B286,'Plan Cultivos'!$A$5:$X$204,2,FALSE()),"")</f>
        <v/>
      </c>
      <c r="D286" s="11" t="str">
        <f>IFERROR(VLOOKUP(B286,'Plan Cultivos'!$A$5:$X$204,4,FALSE()),"")</f>
        <v/>
      </c>
      <c r="E286" s="9"/>
      <c r="F286" s="9"/>
      <c r="G286" s="9"/>
      <c r="H286" s="9"/>
      <c r="I286" s="9"/>
      <c r="J286" s="15"/>
      <c r="K286" s="16" t="str">
        <f t="shared" si="8"/>
        <v/>
      </c>
      <c r="L286" s="12"/>
      <c r="M286" s="9"/>
      <c r="N286" s="11">
        <f t="shared" si="9"/>
        <v>0</v>
      </c>
      <c r="O286" s="9"/>
      <c r="P286" s="9"/>
    </row>
    <row r="287" spans="1:16" x14ac:dyDescent="0.3">
      <c r="A287" s="10" t="s">
        <v>976</v>
      </c>
      <c r="B287" s="9"/>
      <c r="C287" s="11" t="str">
        <f>IFERROR(VLOOKUP(B287,'Plan Cultivos'!$A$5:$X$204,2,FALSE()),"")</f>
        <v/>
      </c>
      <c r="D287" s="11" t="str">
        <f>IFERROR(VLOOKUP(B287,'Plan Cultivos'!$A$5:$X$204,4,FALSE()),"")</f>
        <v/>
      </c>
      <c r="E287" s="9"/>
      <c r="F287" s="9"/>
      <c r="G287" s="9"/>
      <c r="H287" s="9"/>
      <c r="I287" s="9"/>
      <c r="J287" s="15"/>
      <c r="K287" s="16" t="str">
        <f t="shared" si="8"/>
        <v/>
      </c>
      <c r="L287" s="12"/>
      <c r="M287" s="9"/>
      <c r="N287" s="11">
        <f t="shared" si="9"/>
        <v>0</v>
      </c>
      <c r="O287" s="9"/>
      <c r="P287" s="9"/>
    </row>
    <row r="288" spans="1:16" x14ac:dyDescent="0.3">
      <c r="A288" s="10" t="s">
        <v>977</v>
      </c>
      <c r="B288" s="9"/>
      <c r="C288" s="11" t="str">
        <f>IFERROR(VLOOKUP(B288,'Plan Cultivos'!$A$5:$X$204,2,FALSE()),"")</f>
        <v/>
      </c>
      <c r="D288" s="11" t="str">
        <f>IFERROR(VLOOKUP(B288,'Plan Cultivos'!$A$5:$X$204,4,FALSE()),"")</f>
        <v/>
      </c>
      <c r="E288" s="9"/>
      <c r="F288" s="9"/>
      <c r="G288" s="9"/>
      <c r="H288" s="9"/>
      <c r="I288" s="9"/>
      <c r="J288" s="15"/>
      <c r="K288" s="16" t="str">
        <f t="shared" si="8"/>
        <v/>
      </c>
      <c r="L288" s="12"/>
      <c r="M288" s="9"/>
      <c r="N288" s="11">
        <f t="shared" si="9"/>
        <v>0</v>
      </c>
      <c r="O288" s="9"/>
      <c r="P288" s="9"/>
    </row>
    <row r="289" spans="1:16" x14ac:dyDescent="0.3">
      <c r="A289" s="10" t="s">
        <v>978</v>
      </c>
      <c r="B289" s="9"/>
      <c r="C289" s="11" t="str">
        <f>IFERROR(VLOOKUP(B289,'Plan Cultivos'!$A$5:$X$204,2,FALSE()),"")</f>
        <v/>
      </c>
      <c r="D289" s="11" t="str">
        <f>IFERROR(VLOOKUP(B289,'Plan Cultivos'!$A$5:$X$204,4,FALSE()),"")</f>
        <v/>
      </c>
      <c r="E289" s="9"/>
      <c r="F289" s="9"/>
      <c r="G289" s="9"/>
      <c r="H289" s="9"/>
      <c r="I289" s="9"/>
      <c r="J289" s="15"/>
      <c r="K289" s="16" t="str">
        <f t="shared" si="8"/>
        <v/>
      </c>
      <c r="L289" s="12"/>
      <c r="M289" s="9"/>
      <c r="N289" s="11">
        <f t="shared" si="9"/>
        <v>0</v>
      </c>
      <c r="O289" s="9"/>
      <c r="P289" s="9"/>
    </row>
    <row r="290" spans="1:16" x14ac:dyDescent="0.3">
      <c r="A290" s="10" t="s">
        <v>979</v>
      </c>
      <c r="B290" s="9"/>
      <c r="C290" s="11" t="str">
        <f>IFERROR(VLOOKUP(B290,'Plan Cultivos'!$A$5:$X$204,2,FALSE()),"")</f>
        <v/>
      </c>
      <c r="D290" s="11" t="str">
        <f>IFERROR(VLOOKUP(B290,'Plan Cultivos'!$A$5:$X$204,4,FALSE()),"")</f>
        <v/>
      </c>
      <c r="E290" s="9"/>
      <c r="F290" s="9"/>
      <c r="G290" s="9"/>
      <c r="H290" s="9"/>
      <c r="I290" s="9"/>
      <c r="J290" s="15"/>
      <c r="K290" s="16" t="str">
        <f t="shared" si="8"/>
        <v/>
      </c>
      <c r="L290" s="12"/>
      <c r="M290" s="9"/>
      <c r="N290" s="11">
        <f t="shared" si="9"/>
        <v>0</v>
      </c>
      <c r="O290" s="9"/>
      <c r="P290" s="9"/>
    </row>
    <row r="291" spans="1:16" x14ac:dyDescent="0.3">
      <c r="A291" s="10" t="s">
        <v>980</v>
      </c>
      <c r="B291" s="9"/>
      <c r="C291" s="11" t="str">
        <f>IFERROR(VLOOKUP(B291,'Plan Cultivos'!$A$5:$X$204,2,FALSE()),"")</f>
        <v/>
      </c>
      <c r="D291" s="11" t="str">
        <f>IFERROR(VLOOKUP(B291,'Plan Cultivos'!$A$5:$X$204,4,FALSE()),"")</f>
        <v/>
      </c>
      <c r="E291" s="9"/>
      <c r="F291" s="9"/>
      <c r="G291" s="9"/>
      <c r="H291" s="9"/>
      <c r="I291" s="9"/>
      <c r="J291" s="15"/>
      <c r="K291" s="16" t="str">
        <f t="shared" si="8"/>
        <v/>
      </c>
      <c r="L291" s="12"/>
      <c r="M291" s="9"/>
      <c r="N291" s="11">
        <f t="shared" si="9"/>
        <v>0</v>
      </c>
      <c r="O291" s="9"/>
      <c r="P291" s="9"/>
    </row>
    <row r="292" spans="1:16" x14ac:dyDescent="0.3">
      <c r="A292" s="10" t="s">
        <v>981</v>
      </c>
      <c r="B292" s="9"/>
      <c r="C292" s="11" t="str">
        <f>IFERROR(VLOOKUP(B292,'Plan Cultivos'!$A$5:$X$204,2,FALSE()),"")</f>
        <v/>
      </c>
      <c r="D292" s="11" t="str">
        <f>IFERROR(VLOOKUP(B292,'Plan Cultivos'!$A$5:$X$204,4,FALSE()),"")</f>
        <v/>
      </c>
      <c r="E292" s="9"/>
      <c r="F292" s="9"/>
      <c r="G292" s="9"/>
      <c r="H292" s="9"/>
      <c r="I292" s="9"/>
      <c r="J292" s="15"/>
      <c r="K292" s="16" t="str">
        <f t="shared" si="8"/>
        <v/>
      </c>
      <c r="L292" s="12"/>
      <c r="M292" s="9"/>
      <c r="N292" s="11">
        <f t="shared" si="9"/>
        <v>0</v>
      </c>
      <c r="O292" s="9"/>
      <c r="P292" s="9"/>
    </row>
    <row r="293" spans="1:16" x14ac:dyDescent="0.3">
      <c r="A293" s="10" t="s">
        <v>982</v>
      </c>
      <c r="B293" s="9"/>
      <c r="C293" s="11" t="str">
        <f>IFERROR(VLOOKUP(B293,'Plan Cultivos'!$A$5:$X$204,2,FALSE()),"")</f>
        <v/>
      </c>
      <c r="D293" s="11" t="str">
        <f>IFERROR(VLOOKUP(B293,'Plan Cultivos'!$A$5:$X$204,4,FALSE()),"")</f>
        <v/>
      </c>
      <c r="E293" s="9"/>
      <c r="F293" s="9"/>
      <c r="G293" s="9"/>
      <c r="H293" s="9"/>
      <c r="I293" s="9"/>
      <c r="J293" s="15"/>
      <c r="K293" s="16" t="str">
        <f t="shared" si="8"/>
        <v/>
      </c>
      <c r="L293" s="12"/>
      <c r="M293" s="9"/>
      <c r="N293" s="11">
        <f t="shared" si="9"/>
        <v>0</v>
      </c>
      <c r="O293" s="9"/>
      <c r="P293" s="9"/>
    </row>
    <row r="294" spans="1:16" x14ac:dyDescent="0.3">
      <c r="A294" s="10" t="s">
        <v>983</v>
      </c>
      <c r="B294" s="9"/>
      <c r="C294" s="11" t="str">
        <f>IFERROR(VLOOKUP(B294,'Plan Cultivos'!$A$5:$X$204,2,FALSE()),"")</f>
        <v/>
      </c>
      <c r="D294" s="11" t="str">
        <f>IFERROR(VLOOKUP(B294,'Plan Cultivos'!$A$5:$X$204,4,FALSE()),"")</f>
        <v/>
      </c>
      <c r="E294" s="9"/>
      <c r="F294" s="9"/>
      <c r="G294" s="9"/>
      <c r="H294" s="9"/>
      <c r="I294" s="9"/>
      <c r="J294" s="15"/>
      <c r="K294" s="16" t="str">
        <f t="shared" si="8"/>
        <v/>
      </c>
      <c r="L294" s="12"/>
      <c r="M294" s="9"/>
      <c r="N294" s="11">
        <f t="shared" si="9"/>
        <v>0</v>
      </c>
      <c r="O294" s="9"/>
      <c r="P294" s="9"/>
    </row>
    <row r="295" spans="1:16" x14ac:dyDescent="0.3">
      <c r="A295" s="10" t="s">
        <v>984</v>
      </c>
      <c r="B295" s="9"/>
      <c r="C295" s="11" t="str">
        <f>IFERROR(VLOOKUP(B295,'Plan Cultivos'!$A$5:$X$204,2,FALSE()),"")</f>
        <v/>
      </c>
      <c r="D295" s="11" t="str">
        <f>IFERROR(VLOOKUP(B295,'Plan Cultivos'!$A$5:$X$204,4,FALSE()),"")</f>
        <v/>
      </c>
      <c r="E295" s="9"/>
      <c r="F295" s="9"/>
      <c r="G295" s="9"/>
      <c r="H295" s="9"/>
      <c r="I295" s="9"/>
      <c r="J295" s="15"/>
      <c r="K295" s="16" t="str">
        <f t="shared" si="8"/>
        <v/>
      </c>
      <c r="L295" s="12"/>
      <c r="M295" s="9"/>
      <c r="N295" s="11">
        <f t="shared" si="9"/>
        <v>0</v>
      </c>
      <c r="O295" s="9"/>
      <c r="P295" s="9"/>
    </row>
    <row r="296" spans="1:16" x14ac:dyDescent="0.3">
      <c r="A296" s="10" t="s">
        <v>985</v>
      </c>
      <c r="B296" s="9"/>
      <c r="C296" s="11" t="str">
        <f>IFERROR(VLOOKUP(B296,'Plan Cultivos'!$A$5:$X$204,2,FALSE()),"")</f>
        <v/>
      </c>
      <c r="D296" s="11" t="str">
        <f>IFERROR(VLOOKUP(B296,'Plan Cultivos'!$A$5:$X$204,4,FALSE()),"")</f>
        <v/>
      </c>
      <c r="E296" s="9"/>
      <c r="F296" s="9"/>
      <c r="G296" s="9"/>
      <c r="H296" s="9"/>
      <c r="I296" s="9"/>
      <c r="J296" s="15"/>
      <c r="K296" s="16" t="str">
        <f t="shared" si="8"/>
        <v/>
      </c>
      <c r="L296" s="12"/>
      <c r="M296" s="9"/>
      <c r="N296" s="11">
        <f t="shared" si="9"/>
        <v>0</v>
      </c>
      <c r="O296" s="9"/>
      <c r="P296" s="9"/>
    </row>
    <row r="297" spans="1:16" x14ac:dyDescent="0.3">
      <c r="A297" s="10" t="s">
        <v>986</v>
      </c>
      <c r="B297" s="9"/>
      <c r="C297" s="11" t="str">
        <f>IFERROR(VLOOKUP(B297,'Plan Cultivos'!$A$5:$X$204,2,FALSE()),"")</f>
        <v/>
      </c>
      <c r="D297" s="11" t="str">
        <f>IFERROR(VLOOKUP(B297,'Plan Cultivos'!$A$5:$X$204,4,FALSE()),"")</f>
        <v/>
      </c>
      <c r="E297" s="9"/>
      <c r="F297" s="9"/>
      <c r="G297" s="9"/>
      <c r="H297" s="9"/>
      <c r="I297" s="9"/>
      <c r="J297" s="15"/>
      <c r="K297" s="16" t="str">
        <f t="shared" si="8"/>
        <v/>
      </c>
      <c r="L297" s="12"/>
      <c r="M297" s="9"/>
      <c r="N297" s="11">
        <f t="shared" si="9"/>
        <v>0</v>
      </c>
      <c r="O297" s="9"/>
      <c r="P297" s="9"/>
    </row>
    <row r="298" spans="1:16" x14ac:dyDescent="0.3">
      <c r="A298" s="10" t="s">
        <v>987</v>
      </c>
      <c r="B298" s="9"/>
      <c r="C298" s="11" t="str">
        <f>IFERROR(VLOOKUP(B298,'Plan Cultivos'!$A$5:$X$204,2,FALSE()),"")</f>
        <v/>
      </c>
      <c r="D298" s="11" t="str">
        <f>IFERROR(VLOOKUP(B298,'Plan Cultivos'!$A$5:$X$204,4,FALSE()),"")</f>
        <v/>
      </c>
      <c r="E298" s="9"/>
      <c r="F298" s="9"/>
      <c r="G298" s="9"/>
      <c r="H298" s="9"/>
      <c r="I298" s="9"/>
      <c r="J298" s="15"/>
      <c r="K298" s="16" t="str">
        <f t="shared" si="8"/>
        <v/>
      </c>
      <c r="L298" s="12"/>
      <c r="M298" s="9"/>
      <c r="N298" s="11">
        <f t="shared" si="9"/>
        <v>0</v>
      </c>
      <c r="O298" s="9"/>
      <c r="P298" s="9"/>
    </row>
    <row r="299" spans="1:16" x14ac:dyDescent="0.3">
      <c r="A299" s="10" t="s">
        <v>988</v>
      </c>
      <c r="B299" s="9"/>
      <c r="C299" s="11" t="str">
        <f>IFERROR(VLOOKUP(B299,'Plan Cultivos'!$A$5:$X$204,2,FALSE()),"")</f>
        <v/>
      </c>
      <c r="D299" s="11" t="str">
        <f>IFERROR(VLOOKUP(B299,'Plan Cultivos'!$A$5:$X$204,4,FALSE()),"")</f>
        <v/>
      </c>
      <c r="E299" s="9"/>
      <c r="F299" s="9"/>
      <c r="G299" s="9"/>
      <c r="H299" s="9"/>
      <c r="I299" s="9"/>
      <c r="J299" s="15"/>
      <c r="K299" s="16" t="str">
        <f t="shared" si="8"/>
        <v/>
      </c>
      <c r="L299" s="12"/>
      <c r="M299" s="9"/>
      <c r="N299" s="11">
        <f t="shared" si="9"/>
        <v>0</v>
      </c>
      <c r="O299" s="9"/>
      <c r="P299" s="9"/>
    </row>
    <row r="300" spans="1:16" x14ac:dyDescent="0.3">
      <c r="A300" s="10" t="s">
        <v>989</v>
      </c>
      <c r="B300" s="9"/>
      <c r="C300" s="11" t="str">
        <f>IFERROR(VLOOKUP(B300,'Plan Cultivos'!$A$5:$X$204,2,FALSE()),"")</f>
        <v/>
      </c>
      <c r="D300" s="11" t="str">
        <f>IFERROR(VLOOKUP(B300,'Plan Cultivos'!$A$5:$X$204,4,FALSE()),"")</f>
        <v/>
      </c>
      <c r="E300" s="9"/>
      <c r="F300" s="9"/>
      <c r="G300" s="9"/>
      <c r="H300" s="9"/>
      <c r="I300" s="9"/>
      <c r="J300" s="15"/>
      <c r="K300" s="16" t="str">
        <f t="shared" si="8"/>
        <v/>
      </c>
      <c r="L300" s="12"/>
      <c r="M300" s="9"/>
      <c r="N300" s="11">
        <f t="shared" si="9"/>
        <v>0</v>
      </c>
      <c r="O300" s="9"/>
      <c r="P300" s="9"/>
    </row>
    <row r="301" spans="1:16" x14ac:dyDescent="0.3">
      <c r="A301" s="10" t="s">
        <v>990</v>
      </c>
      <c r="B301" s="9"/>
      <c r="C301" s="11" t="str">
        <f>IFERROR(VLOOKUP(B301,'Plan Cultivos'!$A$5:$X$204,2,FALSE()),"")</f>
        <v/>
      </c>
      <c r="D301" s="11" t="str">
        <f>IFERROR(VLOOKUP(B301,'Plan Cultivos'!$A$5:$X$204,4,FALSE()),"")</f>
        <v/>
      </c>
      <c r="E301" s="9"/>
      <c r="F301" s="9"/>
      <c r="G301" s="9"/>
      <c r="H301" s="9"/>
      <c r="I301" s="9"/>
      <c r="J301" s="15"/>
      <c r="K301" s="16" t="str">
        <f t="shared" si="8"/>
        <v/>
      </c>
      <c r="L301" s="12"/>
      <c r="M301" s="9"/>
      <c r="N301" s="11">
        <f t="shared" si="9"/>
        <v>0</v>
      </c>
      <c r="O301" s="9"/>
      <c r="P301" s="9"/>
    </row>
    <row r="302" spans="1:16" x14ac:dyDescent="0.3">
      <c r="A302" s="10" t="s">
        <v>991</v>
      </c>
      <c r="B302" s="9"/>
      <c r="C302" s="11" t="str">
        <f>IFERROR(VLOOKUP(B302,'Plan Cultivos'!$A$5:$X$204,2,FALSE()),"")</f>
        <v/>
      </c>
      <c r="D302" s="11" t="str">
        <f>IFERROR(VLOOKUP(B302,'Plan Cultivos'!$A$5:$X$204,4,FALSE()),"")</f>
        <v/>
      </c>
      <c r="E302" s="9"/>
      <c r="F302" s="9"/>
      <c r="G302" s="9"/>
      <c r="H302" s="9"/>
      <c r="I302" s="9"/>
      <c r="J302" s="15"/>
      <c r="K302" s="16" t="str">
        <f t="shared" si="8"/>
        <v/>
      </c>
      <c r="L302" s="12"/>
      <c r="M302" s="9"/>
      <c r="N302" s="11">
        <f t="shared" si="9"/>
        <v>0</v>
      </c>
      <c r="O302" s="9"/>
      <c r="P302" s="9"/>
    </row>
    <row r="303" spans="1:16" x14ac:dyDescent="0.3">
      <c r="A303" s="10" t="s">
        <v>992</v>
      </c>
      <c r="B303" s="9"/>
      <c r="C303" s="11" t="str">
        <f>IFERROR(VLOOKUP(B303,'Plan Cultivos'!$A$5:$X$204,2,FALSE()),"")</f>
        <v/>
      </c>
      <c r="D303" s="11" t="str">
        <f>IFERROR(VLOOKUP(B303,'Plan Cultivos'!$A$5:$X$204,4,FALSE()),"")</f>
        <v/>
      </c>
      <c r="E303" s="9"/>
      <c r="F303" s="9"/>
      <c r="G303" s="9"/>
      <c r="H303" s="9"/>
      <c r="I303" s="9"/>
      <c r="J303" s="15"/>
      <c r="K303" s="16" t="str">
        <f t="shared" si="8"/>
        <v/>
      </c>
      <c r="L303" s="12"/>
      <c r="M303" s="9"/>
      <c r="N303" s="11">
        <f t="shared" si="9"/>
        <v>0</v>
      </c>
      <c r="O303" s="9"/>
      <c r="P303" s="9"/>
    </row>
    <row r="304" spans="1:16" x14ac:dyDescent="0.3">
      <c r="A304" s="10" t="s">
        <v>993</v>
      </c>
      <c r="B304" s="9"/>
      <c r="C304" s="11" t="str">
        <f>IFERROR(VLOOKUP(B304,'Plan Cultivos'!$A$5:$X$204,2,FALSE()),"")</f>
        <v/>
      </c>
      <c r="D304" s="11" t="str">
        <f>IFERROR(VLOOKUP(B304,'Plan Cultivos'!$A$5:$X$204,4,FALSE()),"")</f>
        <v/>
      </c>
      <c r="E304" s="9"/>
      <c r="F304" s="9"/>
      <c r="G304" s="9"/>
      <c r="H304" s="9"/>
      <c r="I304" s="9"/>
      <c r="J304" s="15"/>
      <c r="K304" s="16" t="str">
        <f t="shared" si="8"/>
        <v/>
      </c>
      <c r="L304" s="12"/>
      <c r="M304" s="9"/>
      <c r="N304" s="11">
        <f t="shared" si="9"/>
        <v>0</v>
      </c>
      <c r="O304" s="9"/>
      <c r="P304" s="9"/>
    </row>
  </sheetData>
  <mergeCells count="2">
    <mergeCell ref="A1:P1"/>
    <mergeCell ref="A2:P2"/>
  </mergeCells>
  <pageMargins left="0.25" right="0.25" top="1" bottom="1" header="0.511811023622047" footer="0.511811023622047"/>
  <pageSetup orientation="landscape" horizontalDpi="300" verticalDpi="30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500-000000000000}">
          <x14:formula1>
            <xm:f>Listas!$G$5:$G$30</xm:f>
          </x14:formula1>
          <x14:formula2>
            <xm:f>0</xm:f>
          </x14:formula2>
          <xm:sqref>E5:E304</xm:sqref>
        </x14:dataValidation>
        <x14:dataValidation type="list" allowBlank="1" xr:uid="{00000000-0002-0000-0500-000001000000}">
          <x14:formula1>
            <xm:f>Listas!$E$5:$E$30</xm:f>
          </x14:formula1>
          <x14:formula2>
            <xm:f>0</xm:f>
          </x14:formula2>
          <xm:sqref>H5:H304</xm:sqref>
        </x14:dataValidation>
        <x14:dataValidation type="list" allowBlank="1" xr:uid="{00000000-0002-0000-0500-000002000000}">
          <x14:formula1>
            <xm:f>Listas!$H$5:$H$40</xm:f>
          </x14:formula1>
          <x14:formula2>
            <xm:f>0</xm:f>
          </x14:formula2>
          <xm:sqref>O5:O304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504"/>
  <sheetViews>
    <sheetView showGridLines="0" zoomScaleNormal="100" workbookViewId="0">
      <pane ySplit="3" topLeftCell="A4" activePane="bottomLeft" state="frozen"/>
      <selection pane="bottomLeft" activeCell="U10" sqref="U10"/>
    </sheetView>
  </sheetViews>
  <sheetFormatPr baseColWidth="10" defaultColWidth="8.6640625" defaultRowHeight="14.4" x14ac:dyDescent="0.3"/>
  <cols>
    <col min="1" max="1" width="15" customWidth="1"/>
    <col min="2" max="2" width="13" customWidth="1"/>
    <col min="3" max="3" width="11" customWidth="1"/>
    <col min="4" max="4" width="10" customWidth="1"/>
    <col min="5" max="5" width="18" customWidth="1"/>
    <col min="6" max="6" width="17" customWidth="1"/>
    <col min="7" max="7" width="22" customWidth="1"/>
    <col min="8" max="9" width="25" customWidth="1"/>
    <col min="10" max="10" width="16" customWidth="1"/>
    <col min="11" max="11" width="12" customWidth="1"/>
    <col min="12" max="12" width="13" customWidth="1"/>
    <col min="13" max="13" width="17" customWidth="1"/>
    <col min="14" max="14" width="18" customWidth="1"/>
    <col min="15" max="15" width="22" customWidth="1"/>
    <col min="16" max="16" width="18" customWidth="1"/>
    <col min="17" max="17" width="20" customWidth="1"/>
    <col min="18" max="18" width="22" customWidth="1"/>
    <col min="19" max="19" width="23" customWidth="1"/>
    <col min="20" max="20" width="32" customWidth="1"/>
    <col min="21" max="21" width="28" customWidth="1"/>
  </cols>
  <sheetData>
    <row r="1" spans="1:21" ht="27.75" customHeight="1" x14ac:dyDescent="0.3">
      <c r="A1" s="32" t="s">
        <v>994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30" customHeight="1" x14ac:dyDescent="0.3">
      <c r="A2" s="33" t="s">
        <v>995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1.5" customHeight="1" x14ac:dyDescent="0.3">
      <c r="A4" s="1" t="s">
        <v>996</v>
      </c>
      <c r="B4" s="1" t="s">
        <v>997</v>
      </c>
      <c r="C4" s="1" t="s">
        <v>141</v>
      </c>
      <c r="D4" s="1" t="s">
        <v>107</v>
      </c>
      <c r="E4" s="1" t="s">
        <v>143</v>
      </c>
      <c r="F4" s="1" t="s">
        <v>998</v>
      </c>
      <c r="G4" s="1" t="s">
        <v>33</v>
      </c>
      <c r="H4" s="1" t="s">
        <v>999</v>
      </c>
      <c r="I4" s="1" t="s">
        <v>1000</v>
      </c>
      <c r="J4" s="1" t="s">
        <v>1001</v>
      </c>
      <c r="K4" s="1" t="s">
        <v>1002</v>
      </c>
      <c r="L4" s="1" t="s">
        <v>1003</v>
      </c>
      <c r="M4" s="1" t="s">
        <v>1004</v>
      </c>
      <c r="N4" s="1" t="s">
        <v>1005</v>
      </c>
      <c r="O4" s="1" t="s">
        <v>1006</v>
      </c>
      <c r="P4" s="1" t="s">
        <v>1007</v>
      </c>
      <c r="Q4" s="1" t="s">
        <v>1008</v>
      </c>
      <c r="R4" s="1" t="s">
        <v>37</v>
      </c>
      <c r="S4" s="1" t="s">
        <v>1009</v>
      </c>
      <c r="T4" s="1" t="s">
        <v>1010</v>
      </c>
      <c r="U4" s="1" t="s">
        <v>1011</v>
      </c>
    </row>
    <row r="5" spans="1:21" x14ac:dyDescent="0.3">
      <c r="A5" s="10" t="s">
        <v>1012</v>
      </c>
      <c r="B5" s="12"/>
      <c r="C5" s="9"/>
      <c r="D5" s="11" t="str">
        <f>IFERROR(VLOOKUP(C5,'Plan Cultivos'!$A$5:$X$204,2,FALSE()),"")</f>
        <v/>
      </c>
      <c r="E5" s="11" t="str">
        <f>IFERROR(VLOOKUP(C5,'Plan Cultivos'!$A$5:$X$204,4,FALSE()),"")</f>
        <v/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x14ac:dyDescent="0.3">
      <c r="A6" s="10" t="s">
        <v>1013</v>
      </c>
      <c r="B6" s="12"/>
      <c r="C6" s="9"/>
      <c r="D6" s="11" t="str">
        <f>IFERROR(VLOOKUP(C6,'Plan Cultivos'!$A$5:$X$204,2,FALSE()),"")</f>
        <v/>
      </c>
      <c r="E6" s="11" t="str">
        <f>IFERROR(VLOOKUP(C6,'Plan Cultivos'!$A$5:$X$204,4,FALSE()),"")</f>
        <v/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x14ac:dyDescent="0.3">
      <c r="A7" s="10" t="s">
        <v>1014</v>
      </c>
      <c r="B7" s="12"/>
      <c r="C7" s="9"/>
      <c r="D7" s="11" t="str">
        <f>IFERROR(VLOOKUP(C7,'Plan Cultivos'!$A$5:$X$204,2,FALSE()),"")</f>
        <v/>
      </c>
      <c r="E7" s="11" t="str">
        <f>IFERROR(VLOOKUP(C7,'Plan Cultivos'!$A$5:$X$204,4,FALSE()),"")</f>
        <v/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x14ac:dyDescent="0.3">
      <c r="A8" s="10" t="s">
        <v>1015</v>
      </c>
      <c r="B8" s="12"/>
      <c r="C8" s="9"/>
      <c r="D8" s="11" t="str">
        <f>IFERROR(VLOOKUP(C8,'Plan Cultivos'!$A$5:$X$204,2,FALSE()),"")</f>
        <v/>
      </c>
      <c r="E8" s="11" t="str">
        <f>IFERROR(VLOOKUP(C8,'Plan Cultivos'!$A$5:$X$204,4,FALSE()),"")</f>
        <v/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x14ac:dyDescent="0.3">
      <c r="A9" s="10" t="s">
        <v>1016</v>
      </c>
      <c r="B9" s="12"/>
      <c r="C9" s="9"/>
      <c r="D9" s="11" t="str">
        <f>IFERROR(VLOOKUP(C9,'Plan Cultivos'!$A$5:$X$204,2,FALSE()),"")</f>
        <v/>
      </c>
      <c r="E9" s="11" t="str">
        <f>IFERROR(VLOOKUP(C9,'Plan Cultivos'!$A$5:$X$204,4,FALSE()),"")</f>
        <v/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96.6" x14ac:dyDescent="0.3">
      <c r="A10" s="26" t="s">
        <v>1017</v>
      </c>
      <c r="B10" s="29">
        <v>46184</v>
      </c>
      <c r="C10" s="27" t="s">
        <v>2063</v>
      </c>
      <c r="D10" s="28" t="s">
        <v>2057</v>
      </c>
      <c r="E10" s="28" t="s">
        <v>2064</v>
      </c>
      <c r="F10" s="27" t="s">
        <v>2065</v>
      </c>
      <c r="G10" s="27" t="s">
        <v>99</v>
      </c>
      <c r="H10" s="27" t="s">
        <v>2060</v>
      </c>
      <c r="I10" s="27" t="s">
        <v>2066</v>
      </c>
      <c r="J10" s="27"/>
      <c r="K10" s="27" t="s">
        <v>2067</v>
      </c>
      <c r="L10" s="27" t="s">
        <v>66</v>
      </c>
      <c r="M10" s="27" t="s">
        <v>2068</v>
      </c>
      <c r="N10" s="27" t="s">
        <v>2069</v>
      </c>
      <c r="O10" s="75" t="s">
        <v>2080</v>
      </c>
      <c r="P10" s="27" t="s">
        <v>2070</v>
      </c>
      <c r="Q10" s="27" t="s">
        <v>2071</v>
      </c>
      <c r="R10" s="27" t="s">
        <v>61</v>
      </c>
      <c r="S10" s="75" t="s">
        <v>2081</v>
      </c>
      <c r="T10" s="75" t="s">
        <v>2082</v>
      </c>
      <c r="U10" s="27"/>
    </row>
    <row r="11" spans="1:21" x14ac:dyDescent="0.3">
      <c r="A11" s="47" t="s">
        <v>1018</v>
      </c>
      <c r="B11" s="44"/>
      <c r="C11" s="45"/>
      <c r="D11" s="46" t="str">
        <f>IFERROR(VLOOKUP(C11,'Plan Cultivos'!$A$5:$X$204,2,FALSE()),"")</f>
        <v/>
      </c>
      <c r="E11" s="46" t="str">
        <f>IFERROR(VLOOKUP(C11,'Plan Cultivos'!$A$5:$X$204,4,FALSE()),"")</f>
        <v/>
      </c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</row>
    <row r="12" spans="1:21" x14ac:dyDescent="0.3">
      <c r="A12" s="10" t="s">
        <v>1019</v>
      </c>
      <c r="B12" s="12"/>
      <c r="C12" s="9"/>
      <c r="D12" s="11" t="str">
        <f>IFERROR(VLOOKUP(C12,'Plan Cultivos'!$A$5:$X$204,2,FALSE()),"")</f>
        <v/>
      </c>
      <c r="E12" s="11" t="str">
        <f>IFERROR(VLOOKUP(C12,'Plan Cultivos'!$A$5:$X$204,4,FALSE()),"")</f>
        <v/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x14ac:dyDescent="0.3">
      <c r="A13" s="10" t="s">
        <v>1020</v>
      </c>
      <c r="B13" s="12"/>
      <c r="C13" s="9"/>
      <c r="D13" s="11" t="str">
        <f>IFERROR(VLOOKUP(C13,'Plan Cultivos'!$A$5:$X$204,2,FALSE()),"")</f>
        <v/>
      </c>
      <c r="E13" s="11" t="str">
        <f>IFERROR(VLOOKUP(C13,'Plan Cultivos'!$A$5:$X$204,4,FALSE()),"")</f>
        <v/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x14ac:dyDescent="0.3">
      <c r="A14" s="10" t="s">
        <v>1021</v>
      </c>
      <c r="B14" s="12"/>
      <c r="C14" s="9"/>
      <c r="D14" s="11" t="str">
        <f>IFERROR(VLOOKUP(C14,'Plan Cultivos'!$A$5:$X$204,2,FALSE()),"")</f>
        <v/>
      </c>
      <c r="E14" s="11" t="str">
        <f>IFERROR(VLOOKUP(C14,'Plan Cultivos'!$A$5:$X$204,4,FALSE()),"")</f>
        <v/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x14ac:dyDescent="0.3">
      <c r="A15" s="10" t="s">
        <v>1022</v>
      </c>
      <c r="B15" s="12"/>
      <c r="C15" s="9"/>
      <c r="D15" s="11" t="str">
        <f>IFERROR(VLOOKUP(C15,'Plan Cultivos'!$A$5:$X$204,2,FALSE()),"")</f>
        <v/>
      </c>
      <c r="E15" s="11" t="str">
        <f>IFERROR(VLOOKUP(C15,'Plan Cultivos'!$A$5:$X$204,4,FALSE()),"")</f>
        <v/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x14ac:dyDescent="0.3">
      <c r="A16" s="10" t="s">
        <v>1023</v>
      </c>
      <c r="B16" s="12"/>
      <c r="C16" s="9"/>
      <c r="D16" s="11" t="str">
        <f>IFERROR(VLOOKUP(C16,'Plan Cultivos'!$A$5:$X$204,2,FALSE()),"")</f>
        <v/>
      </c>
      <c r="E16" s="11" t="str">
        <f>IFERROR(VLOOKUP(C16,'Plan Cultivos'!$A$5:$X$204,4,FALSE()),"")</f>
        <v/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x14ac:dyDescent="0.3">
      <c r="A17" s="10" t="s">
        <v>1024</v>
      </c>
      <c r="B17" s="12"/>
      <c r="C17" s="9"/>
      <c r="D17" s="11" t="str">
        <f>IFERROR(VLOOKUP(C17,'Plan Cultivos'!$A$5:$X$204,2,FALSE()),"")</f>
        <v/>
      </c>
      <c r="E17" s="11" t="str">
        <f>IFERROR(VLOOKUP(C17,'Plan Cultivos'!$A$5:$X$204,4,FALSE()),"")</f>
        <v/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x14ac:dyDescent="0.3">
      <c r="A18" s="10" t="s">
        <v>1025</v>
      </c>
      <c r="B18" s="12"/>
      <c r="C18" s="9"/>
      <c r="D18" s="11" t="str">
        <f>IFERROR(VLOOKUP(C18,'Plan Cultivos'!$A$5:$X$204,2,FALSE()),"")</f>
        <v/>
      </c>
      <c r="E18" s="11" t="str">
        <f>IFERROR(VLOOKUP(C18,'Plan Cultivos'!$A$5:$X$204,4,FALSE()),"")</f>
        <v/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x14ac:dyDescent="0.3">
      <c r="A19" s="10" t="s">
        <v>1026</v>
      </c>
      <c r="B19" s="12"/>
      <c r="C19" s="9"/>
      <c r="D19" s="11" t="str">
        <f>IFERROR(VLOOKUP(C19,'Plan Cultivos'!$A$5:$X$204,2,FALSE()),"")</f>
        <v/>
      </c>
      <c r="E19" s="11" t="str">
        <f>IFERROR(VLOOKUP(C19,'Plan Cultivos'!$A$5:$X$204,4,FALSE()),"")</f>
        <v/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x14ac:dyDescent="0.3">
      <c r="A20" s="10" t="s">
        <v>1027</v>
      </c>
      <c r="B20" s="12"/>
      <c r="C20" s="9"/>
      <c r="D20" s="11" t="str">
        <f>IFERROR(VLOOKUP(C20,'Plan Cultivos'!$A$5:$X$204,2,FALSE()),"")</f>
        <v/>
      </c>
      <c r="E20" s="11" t="str">
        <f>IFERROR(VLOOKUP(C20,'Plan Cultivos'!$A$5:$X$204,4,FALSE()),"")</f>
        <v/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x14ac:dyDescent="0.3">
      <c r="A21" s="10" t="s">
        <v>1028</v>
      </c>
      <c r="B21" s="12"/>
      <c r="C21" s="9"/>
      <c r="D21" s="11" t="str">
        <f>IFERROR(VLOOKUP(C21,'Plan Cultivos'!$A$5:$X$204,2,FALSE()),"")</f>
        <v/>
      </c>
      <c r="E21" s="11" t="str">
        <f>IFERROR(VLOOKUP(C21,'Plan Cultivos'!$A$5:$X$204,4,FALSE()),"")</f>
        <v/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x14ac:dyDescent="0.3">
      <c r="A22" s="10" t="s">
        <v>1029</v>
      </c>
      <c r="B22" s="12"/>
      <c r="C22" s="9"/>
      <c r="D22" s="11" t="str">
        <f>IFERROR(VLOOKUP(C22,'Plan Cultivos'!$A$5:$X$204,2,FALSE()),"")</f>
        <v/>
      </c>
      <c r="E22" s="11" t="str">
        <f>IFERROR(VLOOKUP(C22,'Plan Cultivos'!$A$5:$X$204,4,FALSE()),"")</f>
        <v/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x14ac:dyDescent="0.3">
      <c r="A23" s="10" t="s">
        <v>1030</v>
      </c>
      <c r="B23" s="12"/>
      <c r="C23" s="9"/>
      <c r="D23" s="11" t="str">
        <f>IFERROR(VLOOKUP(C23,'Plan Cultivos'!$A$5:$X$204,2,FALSE()),"")</f>
        <v/>
      </c>
      <c r="E23" s="11" t="str">
        <f>IFERROR(VLOOKUP(C23,'Plan Cultivos'!$A$5:$X$204,4,FALSE()),"")</f>
        <v/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x14ac:dyDescent="0.3">
      <c r="A24" s="10" t="s">
        <v>1031</v>
      </c>
      <c r="B24" s="12"/>
      <c r="C24" s="9"/>
      <c r="D24" s="11" t="str">
        <f>IFERROR(VLOOKUP(C24,'Plan Cultivos'!$A$5:$X$204,2,FALSE()),"")</f>
        <v/>
      </c>
      <c r="E24" s="11" t="str">
        <f>IFERROR(VLOOKUP(C24,'Plan Cultivos'!$A$5:$X$204,4,FALSE()),"")</f>
        <v/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x14ac:dyDescent="0.3">
      <c r="A25" s="10" t="s">
        <v>1032</v>
      </c>
      <c r="B25" s="12"/>
      <c r="C25" s="9"/>
      <c r="D25" s="11" t="str">
        <f>IFERROR(VLOOKUP(C25,'Plan Cultivos'!$A$5:$X$204,2,FALSE()),"")</f>
        <v/>
      </c>
      <c r="E25" s="11" t="str">
        <f>IFERROR(VLOOKUP(C25,'Plan Cultivos'!$A$5:$X$204,4,FALSE()),"")</f>
        <v/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x14ac:dyDescent="0.3">
      <c r="A26" s="10" t="s">
        <v>1033</v>
      </c>
      <c r="B26" s="12"/>
      <c r="C26" s="9"/>
      <c r="D26" s="11" t="str">
        <f>IFERROR(VLOOKUP(C26,'Plan Cultivos'!$A$5:$X$204,2,FALSE()),"")</f>
        <v/>
      </c>
      <c r="E26" s="11" t="str">
        <f>IFERROR(VLOOKUP(C26,'Plan Cultivos'!$A$5:$X$204,4,FALSE()),"")</f>
        <v/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x14ac:dyDescent="0.3">
      <c r="A27" s="10" t="s">
        <v>1034</v>
      </c>
      <c r="B27" s="12"/>
      <c r="C27" s="9"/>
      <c r="D27" s="11" t="str">
        <f>IFERROR(VLOOKUP(C27,'Plan Cultivos'!$A$5:$X$204,2,FALSE()),"")</f>
        <v/>
      </c>
      <c r="E27" s="11" t="str">
        <f>IFERROR(VLOOKUP(C27,'Plan Cultivos'!$A$5:$X$204,4,FALSE()),"")</f>
        <v/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x14ac:dyDescent="0.3">
      <c r="A28" s="10" t="s">
        <v>1035</v>
      </c>
      <c r="B28" s="12"/>
      <c r="C28" s="9"/>
      <c r="D28" s="11" t="str">
        <f>IFERROR(VLOOKUP(C28,'Plan Cultivos'!$A$5:$X$204,2,FALSE()),"")</f>
        <v/>
      </c>
      <c r="E28" s="11" t="str">
        <f>IFERROR(VLOOKUP(C28,'Plan Cultivos'!$A$5:$X$204,4,FALSE()),"")</f>
        <v/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x14ac:dyDescent="0.3">
      <c r="A29" s="10" t="s">
        <v>1036</v>
      </c>
      <c r="B29" s="12"/>
      <c r="C29" s="9"/>
      <c r="D29" s="11" t="str">
        <f>IFERROR(VLOOKUP(C29,'Plan Cultivos'!$A$5:$X$204,2,FALSE()),"")</f>
        <v/>
      </c>
      <c r="E29" s="11" t="str">
        <f>IFERROR(VLOOKUP(C29,'Plan Cultivos'!$A$5:$X$204,4,FALSE()),"")</f>
        <v/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x14ac:dyDescent="0.3">
      <c r="A30" s="10" t="s">
        <v>1037</v>
      </c>
      <c r="B30" s="12"/>
      <c r="C30" s="9"/>
      <c r="D30" s="11" t="str">
        <f>IFERROR(VLOOKUP(C30,'Plan Cultivos'!$A$5:$X$204,2,FALSE()),"")</f>
        <v/>
      </c>
      <c r="E30" s="11" t="str">
        <f>IFERROR(VLOOKUP(C30,'Plan Cultivos'!$A$5:$X$204,4,FALSE()),"")</f>
        <v/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x14ac:dyDescent="0.3">
      <c r="A31" s="10" t="s">
        <v>1038</v>
      </c>
      <c r="B31" s="12"/>
      <c r="C31" s="9"/>
      <c r="D31" s="11" t="str">
        <f>IFERROR(VLOOKUP(C31,'Plan Cultivos'!$A$5:$X$204,2,FALSE()),"")</f>
        <v/>
      </c>
      <c r="E31" s="11" t="str">
        <f>IFERROR(VLOOKUP(C31,'Plan Cultivos'!$A$5:$X$204,4,FALSE()),"")</f>
        <v/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x14ac:dyDescent="0.3">
      <c r="A32" s="10" t="s">
        <v>1039</v>
      </c>
      <c r="B32" s="12"/>
      <c r="C32" s="9"/>
      <c r="D32" s="11" t="str">
        <f>IFERROR(VLOOKUP(C32,'Plan Cultivos'!$A$5:$X$204,2,FALSE()),"")</f>
        <v/>
      </c>
      <c r="E32" s="11" t="str">
        <f>IFERROR(VLOOKUP(C32,'Plan Cultivos'!$A$5:$X$204,4,FALSE()),"")</f>
        <v/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x14ac:dyDescent="0.3">
      <c r="A33" s="10" t="s">
        <v>1040</v>
      </c>
      <c r="B33" s="12"/>
      <c r="C33" s="9"/>
      <c r="D33" s="11" t="str">
        <f>IFERROR(VLOOKUP(C33,'Plan Cultivos'!$A$5:$X$204,2,FALSE()),"")</f>
        <v/>
      </c>
      <c r="E33" s="11" t="str">
        <f>IFERROR(VLOOKUP(C33,'Plan Cultivos'!$A$5:$X$204,4,FALSE()),"")</f>
        <v/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x14ac:dyDescent="0.3">
      <c r="A34" s="10" t="s">
        <v>1041</v>
      </c>
      <c r="B34" s="12"/>
      <c r="C34" s="9"/>
      <c r="D34" s="11" t="str">
        <f>IFERROR(VLOOKUP(C34,'Plan Cultivos'!$A$5:$X$204,2,FALSE()),"")</f>
        <v/>
      </c>
      <c r="E34" s="11" t="str">
        <f>IFERROR(VLOOKUP(C34,'Plan Cultivos'!$A$5:$X$204,4,FALSE()),"")</f>
        <v/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x14ac:dyDescent="0.3">
      <c r="A35" s="10" t="s">
        <v>1042</v>
      </c>
      <c r="B35" s="12"/>
      <c r="C35" s="9"/>
      <c r="D35" s="11" t="str">
        <f>IFERROR(VLOOKUP(C35,'Plan Cultivos'!$A$5:$X$204,2,FALSE()),"")</f>
        <v/>
      </c>
      <c r="E35" s="11" t="str">
        <f>IFERROR(VLOOKUP(C35,'Plan Cultivos'!$A$5:$X$204,4,FALSE()),"")</f>
        <v/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x14ac:dyDescent="0.3">
      <c r="A36" s="10" t="s">
        <v>1043</v>
      </c>
      <c r="B36" s="12"/>
      <c r="C36" s="9"/>
      <c r="D36" s="11" t="str">
        <f>IFERROR(VLOOKUP(C36,'Plan Cultivos'!$A$5:$X$204,2,FALSE()),"")</f>
        <v/>
      </c>
      <c r="E36" s="11" t="str">
        <f>IFERROR(VLOOKUP(C36,'Plan Cultivos'!$A$5:$X$204,4,FALSE()),"")</f>
        <v/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x14ac:dyDescent="0.3">
      <c r="A37" s="10" t="s">
        <v>1044</v>
      </c>
      <c r="B37" s="12"/>
      <c r="C37" s="9"/>
      <c r="D37" s="11" t="str">
        <f>IFERROR(VLOOKUP(C37,'Plan Cultivos'!$A$5:$X$204,2,FALSE()),"")</f>
        <v/>
      </c>
      <c r="E37" s="11" t="str">
        <f>IFERROR(VLOOKUP(C37,'Plan Cultivos'!$A$5:$X$204,4,FALSE()),"")</f>
        <v/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x14ac:dyDescent="0.3">
      <c r="A38" s="10" t="s">
        <v>1045</v>
      </c>
      <c r="B38" s="12"/>
      <c r="C38" s="9"/>
      <c r="D38" s="11" t="str">
        <f>IFERROR(VLOOKUP(C38,'Plan Cultivos'!$A$5:$X$204,2,FALSE()),"")</f>
        <v/>
      </c>
      <c r="E38" s="11" t="str">
        <f>IFERROR(VLOOKUP(C38,'Plan Cultivos'!$A$5:$X$204,4,FALSE()),"")</f>
        <v/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x14ac:dyDescent="0.3">
      <c r="A39" s="10" t="s">
        <v>1046</v>
      </c>
      <c r="B39" s="12"/>
      <c r="C39" s="9"/>
      <c r="D39" s="11" t="str">
        <f>IFERROR(VLOOKUP(C39,'Plan Cultivos'!$A$5:$X$204,2,FALSE()),"")</f>
        <v/>
      </c>
      <c r="E39" s="11" t="str">
        <f>IFERROR(VLOOKUP(C39,'Plan Cultivos'!$A$5:$X$204,4,FALSE()),"")</f>
        <v/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x14ac:dyDescent="0.3">
      <c r="A40" s="10" t="s">
        <v>1047</v>
      </c>
      <c r="B40" s="12"/>
      <c r="C40" s="9"/>
      <c r="D40" s="11" t="str">
        <f>IFERROR(VLOOKUP(C40,'Plan Cultivos'!$A$5:$X$204,2,FALSE()),"")</f>
        <v/>
      </c>
      <c r="E40" s="11" t="str">
        <f>IFERROR(VLOOKUP(C40,'Plan Cultivos'!$A$5:$X$204,4,FALSE()),"")</f>
        <v/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x14ac:dyDescent="0.3">
      <c r="A41" s="10" t="s">
        <v>1048</v>
      </c>
      <c r="B41" s="12"/>
      <c r="C41" s="9"/>
      <c r="D41" s="11" t="str">
        <f>IFERROR(VLOOKUP(C41,'Plan Cultivos'!$A$5:$X$204,2,FALSE()),"")</f>
        <v/>
      </c>
      <c r="E41" s="11" t="str">
        <f>IFERROR(VLOOKUP(C41,'Plan Cultivos'!$A$5:$X$204,4,FALSE()),"")</f>
        <v/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x14ac:dyDescent="0.3">
      <c r="A42" s="10" t="s">
        <v>1049</v>
      </c>
      <c r="B42" s="12"/>
      <c r="C42" s="9"/>
      <c r="D42" s="11" t="str">
        <f>IFERROR(VLOOKUP(C42,'Plan Cultivos'!$A$5:$X$204,2,FALSE()),"")</f>
        <v/>
      </c>
      <c r="E42" s="11" t="str">
        <f>IFERROR(VLOOKUP(C42,'Plan Cultivos'!$A$5:$X$204,4,FALSE()),"")</f>
        <v/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x14ac:dyDescent="0.3">
      <c r="A43" s="10" t="s">
        <v>1050</v>
      </c>
      <c r="B43" s="12"/>
      <c r="C43" s="9"/>
      <c r="D43" s="11" t="str">
        <f>IFERROR(VLOOKUP(C43,'Plan Cultivos'!$A$5:$X$204,2,FALSE()),"")</f>
        <v/>
      </c>
      <c r="E43" s="11" t="str">
        <f>IFERROR(VLOOKUP(C43,'Plan Cultivos'!$A$5:$X$204,4,FALSE()),"")</f>
        <v/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x14ac:dyDescent="0.3">
      <c r="A44" s="10" t="s">
        <v>1051</v>
      </c>
      <c r="B44" s="12"/>
      <c r="C44" s="9"/>
      <c r="D44" s="11" t="str">
        <f>IFERROR(VLOOKUP(C44,'Plan Cultivos'!$A$5:$X$204,2,FALSE()),"")</f>
        <v/>
      </c>
      <c r="E44" s="11" t="str">
        <f>IFERROR(VLOOKUP(C44,'Plan Cultivos'!$A$5:$X$204,4,FALSE()),"")</f>
        <v/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x14ac:dyDescent="0.3">
      <c r="A45" s="10" t="s">
        <v>1052</v>
      </c>
      <c r="B45" s="12"/>
      <c r="C45" s="9"/>
      <c r="D45" s="11" t="str">
        <f>IFERROR(VLOOKUP(C45,'Plan Cultivos'!$A$5:$X$204,2,FALSE()),"")</f>
        <v/>
      </c>
      <c r="E45" s="11" t="str">
        <f>IFERROR(VLOOKUP(C45,'Plan Cultivos'!$A$5:$X$204,4,FALSE()),"")</f>
        <v/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x14ac:dyDescent="0.3">
      <c r="A46" s="10" t="s">
        <v>1053</v>
      </c>
      <c r="B46" s="12"/>
      <c r="C46" s="9"/>
      <c r="D46" s="11" t="str">
        <f>IFERROR(VLOOKUP(C46,'Plan Cultivos'!$A$5:$X$204,2,FALSE()),"")</f>
        <v/>
      </c>
      <c r="E46" s="11" t="str">
        <f>IFERROR(VLOOKUP(C46,'Plan Cultivos'!$A$5:$X$204,4,FALSE()),"")</f>
        <v/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x14ac:dyDescent="0.3">
      <c r="A47" s="10" t="s">
        <v>1054</v>
      </c>
      <c r="B47" s="12"/>
      <c r="C47" s="9"/>
      <c r="D47" s="11" t="str">
        <f>IFERROR(VLOOKUP(C47,'Plan Cultivos'!$A$5:$X$204,2,FALSE()),"")</f>
        <v/>
      </c>
      <c r="E47" s="11" t="str">
        <f>IFERROR(VLOOKUP(C47,'Plan Cultivos'!$A$5:$X$204,4,FALSE()),"")</f>
        <v/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x14ac:dyDescent="0.3">
      <c r="A48" s="10" t="s">
        <v>1055</v>
      </c>
      <c r="B48" s="12"/>
      <c r="C48" s="9"/>
      <c r="D48" s="11" t="str">
        <f>IFERROR(VLOOKUP(C48,'Plan Cultivos'!$A$5:$X$204,2,FALSE()),"")</f>
        <v/>
      </c>
      <c r="E48" s="11" t="str">
        <f>IFERROR(VLOOKUP(C48,'Plan Cultivos'!$A$5:$X$204,4,FALSE()),"")</f>
        <v/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3">
      <c r="A49" s="10" t="s">
        <v>1056</v>
      </c>
      <c r="B49" s="12"/>
      <c r="C49" s="9"/>
      <c r="D49" s="11" t="str">
        <f>IFERROR(VLOOKUP(C49,'Plan Cultivos'!$A$5:$X$204,2,FALSE()),"")</f>
        <v/>
      </c>
      <c r="E49" s="11" t="str">
        <f>IFERROR(VLOOKUP(C49,'Plan Cultivos'!$A$5:$X$204,4,FALSE()),"")</f>
        <v/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3">
      <c r="A50" s="10" t="s">
        <v>1057</v>
      </c>
      <c r="B50" s="12"/>
      <c r="C50" s="9"/>
      <c r="D50" s="11" t="str">
        <f>IFERROR(VLOOKUP(C50,'Plan Cultivos'!$A$5:$X$204,2,FALSE()),"")</f>
        <v/>
      </c>
      <c r="E50" s="11" t="str">
        <f>IFERROR(VLOOKUP(C50,'Plan Cultivos'!$A$5:$X$204,4,FALSE()),"")</f>
        <v/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x14ac:dyDescent="0.3">
      <c r="A51" s="10" t="s">
        <v>1058</v>
      </c>
      <c r="B51" s="12"/>
      <c r="C51" s="9"/>
      <c r="D51" s="11" t="str">
        <f>IFERROR(VLOOKUP(C51,'Plan Cultivos'!$A$5:$X$204,2,FALSE()),"")</f>
        <v/>
      </c>
      <c r="E51" s="11" t="str">
        <f>IFERROR(VLOOKUP(C51,'Plan Cultivos'!$A$5:$X$204,4,FALSE()),"")</f>
        <v/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3">
      <c r="A52" s="10" t="s">
        <v>1059</v>
      </c>
      <c r="B52" s="12"/>
      <c r="C52" s="9"/>
      <c r="D52" s="11" t="str">
        <f>IFERROR(VLOOKUP(C52,'Plan Cultivos'!$A$5:$X$204,2,FALSE()),"")</f>
        <v/>
      </c>
      <c r="E52" s="11" t="str">
        <f>IFERROR(VLOOKUP(C52,'Plan Cultivos'!$A$5:$X$204,4,FALSE()),"")</f>
        <v/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3">
      <c r="A53" s="10" t="s">
        <v>1060</v>
      </c>
      <c r="B53" s="12"/>
      <c r="C53" s="9"/>
      <c r="D53" s="11" t="str">
        <f>IFERROR(VLOOKUP(C53,'Plan Cultivos'!$A$5:$X$204,2,FALSE()),"")</f>
        <v/>
      </c>
      <c r="E53" s="11" t="str">
        <f>IFERROR(VLOOKUP(C53,'Plan Cultivos'!$A$5:$X$204,4,FALSE()),"")</f>
        <v/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3">
      <c r="A54" s="10" t="s">
        <v>1061</v>
      </c>
      <c r="B54" s="12"/>
      <c r="C54" s="9"/>
      <c r="D54" s="11" t="str">
        <f>IFERROR(VLOOKUP(C54,'Plan Cultivos'!$A$5:$X$204,2,FALSE()),"")</f>
        <v/>
      </c>
      <c r="E54" s="11" t="str">
        <f>IFERROR(VLOOKUP(C54,'Plan Cultivos'!$A$5:$X$204,4,FALSE()),"")</f>
        <v/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3">
      <c r="A55" s="10" t="s">
        <v>1062</v>
      </c>
      <c r="B55" s="12"/>
      <c r="C55" s="9"/>
      <c r="D55" s="11" t="str">
        <f>IFERROR(VLOOKUP(C55,'Plan Cultivos'!$A$5:$X$204,2,FALSE()),"")</f>
        <v/>
      </c>
      <c r="E55" s="11" t="str">
        <f>IFERROR(VLOOKUP(C55,'Plan Cultivos'!$A$5:$X$204,4,FALSE()),"")</f>
        <v/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3">
      <c r="A56" s="10" t="s">
        <v>1063</v>
      </c>
      <c r="B56" s="12"/>
      <c r="C56" s="9"/>
      <c r="D56" s="11" t="str">
        <f>IFERROR(VLOOKUP(C56,'Plan Cultivos'!$A$5:$X$204,2,FALSE()),"")</f>
        <v/>
      </c>
      <c r="E56" s="11" t="str">
        <f>IFERROR(VLOOKUP(C56,'Plan Cultivos'!$A$5:$X$204,4,FALSE()),"")</f>
        <v/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3">
      <c r="A57" s="10" t="s">
        <v>1064</v>
      </c>
      <c r="B57" s="12"/>
      <c r="C57" s="9"/>
      <c r="D57" s="11" t="str">
        <f>IFERROR(VLOOKUP(C57,'Plan Cultivos'!$A$5:$X$204,2,FALSE()),"")</f>
        <v/>
      </c>
      <c r="E57" s="11" t="str">
        <f>IFERROR(VLOOKUP(C57,'Plan Cultivos'!$A$5:$X$204,4,FALSE()),"")</f>
        <v/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3">
      <c r="A58" s="10" t="s">
        <v>1065</v>
      </c>
      <c r="B58" s="12"/>
      <c r="C58" s="9"/>
      <c r="D58" s="11" t="str">
        <f>IFERROR(VLOOKUP(C58,'Plan Cultivos'!$A$5:$X$204,2,FALSE()),"")</f>
        <v/>
      </c>
      <c r="E58" s="11" t="str">
        <f>IFERROR(VLOOKUP(C58,'Plan Cultivos'!$A$5:$X$204,4,FALSE()),"")</f>
        <v/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3">
      <c r="A59" s="10" t="s">
        <v>1066</v>
      </c>
      <c r="B59" s="12"/>
      <c r="C59" s="9"/>
      <c r="D59" s="11" t="str">
        <f>IFERROR(VLOOKUP(C59,'Plan Cultivos'!$A$5:$X$204,2,FALSE()),"")</f>
        <v/>
      </c>
      <c r="E59" s="11" t="str">
        <f>IFERROR(VLOOKUP(C59,'Plan Cultivos'!$A$5:$X$204,4,FALSE()),"")</f>
        <v/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3">
      <c r="A60" s="10" t="s">
        <v>1067</v>
      </c>
      <c r="B60" s="12"/>
      <c r="C60" s="9"/>
      <c r="D60" s="11" t="str">
        <f>IFERROR(VLOOKUP(C60,'Plan Cultivos'!$A$5:$X$204,2,FALSE()),"")</f>
        <v/>
      </c>
      <c r="E60" s="11" t="str">
        <f>IFERROR(VLOOKUP(C60,'Plan Cultivos'!$A$5:$X$204,4,FALSE()),"")</f>
        <v/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3">
      <c r="A61" s="10" t="s">
        <v>1068</v>
      </c>
      <c r="B61" s="12"/>
      <c r="C61" s="9"/>
      <c r="D61" s="11" t="str">
        <f>IFERROR(VLOOKUP(C61,'Plan Cultivos'!$A$5:$X$204,2,FALSE()),"")</f>
        <v/>
      </c>
      <c r="E61" s="11" t="str">
        <f>IFERROR(VLOOKUP(C61,'Plan Cultivos'!$A$5:$X$204,4,FALSE()),"")</f>
        <v/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3">
      <c r="A62" s="10" t="s">
        <v>1069</v>
      </c>
      <c r="B62" s="12"/>
      <c r="C62" s="9"/>
      <c r="D62" s="11" t="str">
        <f>IFERROR(VLOOKUP(C62,'Plan Cultivos'!$A$5:$X$204,2,FALSE()),"")</f>
        <v/>
      </c>
      <c r="E62" s="11" t="str">
        <f>IFERROR(VLOOKUP(C62,'Plan Cultivos'!$A$5:$X$204,4,FALSE()),"")</f>
        <v/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3">
      <c r="A63" s="10" t="s">
        <v>1070</v>
      </c>
      <c r="B63" s="12"/>
      <c r="C63" s="9"/>
      <c r="D63" s="11" t="str">
        <f>IFERROR(VLOOKUP(C63,'Plan Cultivos'!$A$5:$X$204,2,FALSE()),"")</f>
        <v/>
      </c>
      <c r="E63" s="11" t="str">
        <f>IFERROR(VLOOKUP(C63,'Plan Cultivos'!$A$5:$X$204,4,FALSE()),"")</f>
        <v/>
      </c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3">
      <c r="A64" s="10" t="s">
        <v>1071</v>
      </c>
      <c r="B64" s="12"/>
      <c r="C64" s="9"/>
      <c r="D64" s="11" t="str">
        <f>IFERROR(VLOOKUP(C64,'Plan Cultivos'!$A$5:$X$204,2,FALSE()),"")</f>
        <v/>
      </c>
      <c r="E64" s="11" t="str">
        <f>IFERROR(VLOOKUP(C64,'Plan Cultivos'!$A$5:$X$204,4,FALSE()),"")</f>
        <v/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3">
      <c r="A65" s="10" t="s">
        <v>1072</v>
      </c>
      <c r="B65" s="12"/>
      <c r="C65" s="9"/>
      <c r="D65" s="11" t="str">
        <f>IFERROR(VLOOKUP(C65,'Plan Cultivos'!$A$5:$X$204,2,FALSE()),"")</f>
        <v/>
      </c>
      <c r="E65" s="11" t="str">
        <f>IFERROR(VLOOKUP(C65,'Plan Cultivos'!$A$5:$X$204,4,FALSE()),"")</f>
        <v/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3">
      <c r="A66" s="10" t="s">
        <v>1073</v>
      </c>
      <c r="B66" s="12"/>
      <c r="C66" s="9"/>
      <c r="D66" s="11" t="str">
        <f>IFERROR(VLOOKUP(C66,'Plan Cultivos'!$A$5:$X$204,2,FALSE()),"")</f>
        <v/>
      </c>
      <c r="E66" s="11" t="str">
        <f>IFERROR(VLOOKUP(C66,'Plan Cultivos'!$A$5:$X$204,4,FALSE()),"")</f>
        <v/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3">
      <c r="A67" s="10" t="s">
        <v>1074</v>
      </c>
      <c r="B67" s="12"/>
      <c r="C67" s="9"/>
      <c r="D67" s="11" t="str">
        <f>IFERROR(VLOOKUP(C67,'Plan Cultivos'!$A$5:$X$204,2,FALSE()),"")</f>
        <v/>
      </c>
      <c r="E67" s="11" t="str">
        <f>IFERROR(VLOOKUP(C67,'Plan Cultivos'!$A$5:$X$204,4,FALSE()),"")</f>
        <v/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3">
      <c r="A68" s="10" t="s">
        <v>1075</v>
      </c>
      <c r="B68" s="12"/>
      <c r="C68" s="9"/>
      <c r="D68" s="11" t="str">
        <f>IFERROR(VLOOKUP(C68,'Plan Cultivos'!$A$5:$X$204,2,FALSE()),"")</f>
        <v/>
      </c>
      <c r="E68" s="11" t="str">
        <f>IFERROR(VLOOKUP(C68,'Plan Cultivos'!$A$5:$X$204,4,FALSE()),"")</f>
        <v/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3">
      <c r="A69" s="10" t="s">
        <v>1076</v>
      </c>
      <c r="B69" s="12"/>
      <c r="C69" s="9"/>
      <c r="D69" s="11" t="str">
        <f>IFERROR(VLOOKUP(C69,'Plan Cultivos'!$A$5:$X$204,2,FALSE()),"")</f>
        <v/>
      </c>
      <c r="E69" s="11" t="str">
        <f>IFERROR(VLOOKUP(C69,'Plan Cultivos'!$A$5:$X$204,4,FALSE()),"")</f>
        <v/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3">
      <c r="A70" s="10" t="s">
        <v>1077</v>
      </c>
      <c r="B70" s="12"/>
      <c r="C70" s="9"/>
      <c r="D70" s="11" t="str">
        <f>IFERROR(VLOOKUP(C70,'Plan Cultivos'!$A$5:$X$204,2,FALSE()),"")</f>
        <v/>
      </c>
      <c r="E70" s="11" t="str">
        <f>IFERROR(VLOOKUP(C70,'Plan Cultivos'!$A$5:$X$204,4,FALSE()),"")</f>
        <v/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3">
      <c r="A71" s="10" t="s">
        <v>1078</v>
      </c>
      <c r="B71" s="12"/>
      <c r="C71" s="9"/>
      <c r="D71" s="11" t="str">
        <f>IFERROR(VLOOKUP(C71,'Plan Cultivos'!$A$5:$X$204,2,FALSE()),"")</f>
        <v/>
      </c>
      <c r="E71" s="11" t="str">
        <f>IFERROR(VLOOKUP(C71,'Plan Cultivos'!$A$5:$X$204,4,FALSE()),"")</f>
        <v/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3">
      <c r="A72" s="10" t="s">
        <v>1079</v>
      </c>
      <c r="B72" s="12"/>
      <c r="C72" s="9"/>
      <c r="D72" s="11" t="str">
        <f>IFERROR(VLOOKUP(C72,'Plan Cultivos'!$A$5:$X$204,2,FALSE()),"")</f>
        <v/>
      </c>
      <c r="E72" s="11" t="str">
        <f>IFERROR(VLOOKUP(C72,'Plan Cultivos'!$A$5:$X$204,4,FALSE()),"")</f>
        <v/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3">
      <c r="A73" s="10" t="s">
        <v>1080</v>
      </c>
      <c r="B73" s="12"/>
      <c r="C73" s="9"/>
      <c r="D73" s="11" t="str">
        <f>IFERROR(VLOOKUP(C73,'Plan Cultivos'!$A$5:$X$204,2,FALSE()),"")</f>
        <v/>
      </c>
      <c r="E73" s="11" t="str">
        <f>IFERROR(VLOOKUP(C73,'Plan Cultivos'!$A$5:$X$204,4,FALSE()),"")</f>
        <v/>
      </c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3">
      <c r="A74" s="10" t="s">
        <v>1081</v>
      </c>
      <c r="B74" s="12"/>
      <c r="C74" s="9"/>
      <c r="D74" s="11" t="str">
        <f>IFERROR(VLOOKUP(C74,'Plan Cultivos'!$A$5:$X$204,2,FALSE()),"")</f>
        <v/>
      </c>
      <c r="E74" s="11" t="str">
        <f>IFERROR(VLOOKUP(C74,'Plan Cultivos'!$A$5:$X$204,4,FALSE()),"")</f>
        <v/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3">
      <c r="A75" s="10" t="s">
        <v>1082</v>
      </c>
      <c r="B75" s="12"/>
      <c r="C75" s="9"/>
      <c r="D75" s="11" t="str">
        <f>IFERROR(VLOOKUP(C75,'Plan Cultivos'!$A$5:$X$204,2,FALSE()),"")</f>
        <v/>
      </c>
      <c r="E75" s="11" t="str">
        <f>IFERROR(VLOOKUP(C75,'Plan Cultivos'!$A$5:$X$204,4,FALSE()),"")</f>
        <v/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3">
      <c r="A76" s="10" t="s">
        <v>1083</v>
      </c>
      <c r="B76" s="12"/>
      <c r="C76" s="9"/>
      <c r="D76" s="11" t="str">
        <f>IFERROR(VLOOKUP(C76,'Plan Cultivos'!$A$5:$X$204,2,FALSE()),"")</f>
        <v/>
      </c>
      <c r="E76" s="11" t="str">
        <f>IFERROR(VLOOKUP(C76,'Plan Cultivos'!$A$5:$X$204,4,FALSE()),"")</f>
        <v/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3">
      <c r="A77" s="10" t="s">
        <v>1084</v>
      </c>
      <c r="B77" s="12"/>
      <c r="C77" s="9"/>
      <c r="D77" s="11" t="str">
        <f>IFERROR(VLOOKUP(C77,'Plan Cultivos'!$A$5:$X$204,2,FALSE()),"")</f>
        <v/>
      </c>
      <c r="E77" s="11" t="str">
        <f>IFERROR(VLOOKUP(C77,'Plan Cultivos'!$A$5:$X$204,4,FALSE()),"")</f>
        <v/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3">
      <c r="A78" s="10" t="s">
        <v>1085</v>
      </c>
      <c r="B78" s="12"/>
      <c r="C78" s="9"/>
      <c r="D78" s="11" t="str">
        <f>IFERROR(VLOOKUP(C78,'Plan Cultivos'!$A$5:$X$204,2,FALSE()),"")</f>
        <v/>
      </c>
      <c r="E78" s="11" t="str">
        <f>IFERROR(VLOOKUP(C78,'Plan Cultivos'!$A$5:$X$204,4,FALSE()),"")</f>
        <v/>
      </c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3">
      <c r="A79" s="10" t="s">
        <v>1086</v>
      </c>
      <c r="B79" s="12"/>
      <c r="C79" s="9"/>
      <c r="D79" s="11" t="str">
        <f>IFERROR(VLOOKUP(C79,'Plan Cultivos'!$A$5:$X$204,2,FALSE()),"")</f>
        <v/>
      </c>
      <c r="E79" s="11" t="str">
        <f>IFERROR(VLOOKUP(C79,'Plan Cultivos'!$A$5:$X$204,4,FALSE()),"")</f>
        <v/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3">
      <c r="A80" s="10" t="s">
        <v>1087</v>
      </c>
      <c r="B80" s="12"/>
      <c r="C80" s="9"/>
      <c r="D80" s="11" t="str">
        <f>IFERROR(VLOOKUP(C80,'Plan Cultivos'!$A$5:$X$204,2,FALSE()),"")</f>
        <v/>
      </c>
      <c r="E80" s="11" t="str">
        <f>IFERROR(VLOOKUP(C80,'Plan Cultivos'!$A$5:$X$204,4,FALSE()),"")</f>
        <v/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3">
      <c r="A81" s="10" t="s">
        <v>1088</v>
      </c>
      <c r="B81" s="12"/>
      <c r="C81" s="9"/>
      <c r="D81" s="11" t="str">
        <f>IFERROR(VLOOKUP(C81,'Plan Cultivos'!$A$5:$X$204,2,FALSE()),"")</f>
        <v/>
      </c>
      <c r="E81" s="11" t="str">
        <f>IFERROR(VLOOKUP(C81,'Plan Cultivos'!$A$5:$X$204,4,FALSE()),"")</f>
        <v/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3">
      <c r="A82" s="10" t="s">
        <v>1089</v>
      </c>
      <c r="B82" s="12"/>
      <c r="C82" s="9"/>
      <c r="D82" s="11" t="str">
        <f>IFERROR(VLOOKUP(C82,'Plan Cultivos'!$A$5:$X$204,2,FALSE()),"")</f>
        <v/>
      </c>
      <c r="E82" s="11" t="str">
        <f>IFERROR(VLOOKUP(C82,'Plan Cultivos'!$A$5:$X$204,4,FALSE()),"")</f>
        <v/>
      </c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3">
      <c r="A83" s="10" t="s">
        <v>1090</v>
      </c>
      <c r="B83" s="12"/>
      <c r="C83" s="9"/>
      <c r="D83" s="11" t="str">
        <f>IFERROR(VLOOKUP(C83,'Plan Cultivos'!$A$5:$X$204,2,FALSE()),"")</f>
        <v/>
      </c>
      <c r="E83" s="11" t="str">
        <f>IFERROR(VLOOKUP(C83,'Plan Cultivos'!$A$5:$X$204,4,FALSE()),"")</f>
        <v/>
      </c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3">
      <c r="A84" s="10" t="s">
        <v>1091</v>
      </c>
      <c r="B84" s="12"/>
      <c r="C84" s="9"/>
      <c r="D84" s="11" t="str">
        <f>IFERROR(VLOOKUP(C84,'Plan Cultivos'!$A$5:$X$204,2,FALSE()),"")</f>
        <v/>
      </c>
      <c r="E84" s="11" t="str">
        <f>IFERROR(VLOOKUP(C84,'Plan Cultivos'!$A$5:$X$204,4,FALSE()),"")</f>
        <v/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3">
      <c r="A85" s="10" t="s">
        <v>1092</v>
      </c>
      <c r="B85" s="12"/>
      <c r="C85" s="9"/>
      <c r="D85" s="11" t="str">
        <f>IFERROR(VLOOKUP(C85,'Plan Cultivos'!$A$5:$X$204,2,FALSE()),"")</f>
        <v/>
      </c>
      <c r="E85" s="11" t="str">
        <f>IFERROR(VLOOKUP(C85,'Plan Cultivos'!$A$5:$X$204,4,FALSE()),"")</f>
        <v/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3">
      <c r="A86" s="10" t="s">
        <v>1093</v>
      </c>
      <c r="B86" s="12"/>
      <c r="C86" s="9"/>
      <c r="D86" s="11" t="str">
        <f>IFERROR(VLOOKUP(C86,'Plan Cultivos'!$A$5:$X$204,2,FALSE()),"")</f>
        <v/>
      </c>
      <c r="E86" s="11" t="str">
        <f>IFERROR(VLOOKUP(C86,'Plan Cultivos'!$A$5:$X$204,4,FALSE()),"")</f>
        <v/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x14ac:dyDescent="0.3">
      <c r="A87" s="10" t="s">
        <v>1094</v>
      </c>
      <c r="B87" s="12"/>
      <c r="C87" s="9"/>
      <c r="D87" s="11" t="str">
        <f>IFERROR(VLOOKUP(C87,'Plan Cultivos'!$A$5:$X$204,2,FALSE()),"")</f>
        <v/>
      </c>
      <c r="E87" s="11" t="str">
        <f>IFERROR(VLOOKUP(C87,'Plan Cultivos'!$A$5:$X$204,4,FALSE()),"")</f>
        <v/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x14ac:dyDescent="0.3">
      <c r="A88" s="10" t="s">
        <v>1095</v>
      </c>
      <c r="B88" s="12"/>
      <c r="C88" s="9"/>
      <c r="D88" s="11" t="str">
        <f>IFERROR(VLOOKUP(C88,'Plan Cultivos'!$A$5:$X$204,2,FALSE()),"")</f>
        <v/>
      </c>
      <c r="E88" s="11" t="str">
        <f>IFERROR(VLOOKUP(C88,'Plan Cultivos'!$A$5:$X$204,4,FALSE()),"")</f>
        <v/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 spans="1:21" x14ac:dyDescent="0.3">
      <c r="A89" s="10" t="s">
        <v>1096</v>
      </c>
      <c r="B89" s="12"/>
      <c r="C89" s="9"/>
      <c r="D89" s="11" t="str">
        <f>IFERROR(VLOOKUP(C89,'Plan Cultivos'!$A$5:$X$204,2,FALSE()),"")</f>
        <v/>
      </c>
      <c r="E89" s="11" t="str">
        <f>IFERROR(VLOOKUP(C89,'Plan Cultivos'!$A$5:$X$204,4,FALSE()),"")</f>
        <v/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spans="1:21" x14ac:dyDescent="0.3">
      <c r="A90" s="10" t="s">
        <v>1097</v>
      </c>
      <c r="B90" s="12"/>
      <c r="C90" s="9"/>
      <c r="D90" s="11" t="str">
        <f>IFERROR(VLOOKUP(C90,'Plan Cultivos'!$A$5:$X$204,2,FALSE()),"")</f>
        <v/>
      </c>
      <c r="E90" s="11" t="str">
        <f>IFERROR(VLOOKUP(C90,'Plan Cultivos'!$A$5:$X$204,4,FALSE()),"")</f>
        <v/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21" x14ac:dyDescent="0.3">
      <c r="A91" s="10" t="s">
        <v>1098</v>
      </c>
      <c r="B91" s="12"/>
      <c r="C91" s="9"/>
      <c r="D91" s="11" t="str">
        <f>IFERROR(VLOOKUP(C91,'Plan Cultivos'!$A$5:$X$204,2,FALSE()),"")</f>
        <v/>
      </c>
      <c r="E91" s="11" t="str">
        <f>IFERROR(VLOOKUP(C91,'Plan Cultivos'!$A$5:$X$204,4,FALSE()),"")</f>
        <v/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21" x14ac:dyDescent="0.3">
      <c r="A92" s="10" t="s">
        <v>1099</v>
      </c>
      <c r="B92" s="12"/>
      <c r="C92" s="9"/>
      <c r="D92" s="11" t="str">
        <f>IFERROR(VLOOKUP(C92,'Plan Cultivos'!$A$5:$X$204,2,FALSE()),"")</f>
        <v/>
      </c>
      <c r="E92" s="11" t="str">
        <f>IFERROR(VLOOKUP(C92,'Plan Cultivos'!$A$5:$X$204,4,FALSE()),"")</f>
        <v/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21" x14ac:dyDescent="0.3">
      <c r="A93" s="10" t="s">
        <v>1100</v>
      </c>
      <c r="B93" s="12"/>
      <c r="C93" s="9"/>
      <c r="D93" s="11" t="str">
        <f>IFERROR(VLOOKUP(C93,'Plan Cultivos'!$A$5:$X$204,2,FALSE()),"")</f>
        <v/>
      </c>
      <c r="E93" s="11" t="str">
        <f>IFERROR(VLOOKUP(C93,'Plan Cultivos'!$A$5:$X$204,4,FALSE()),"")</f>
        <v/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21" x14ac:dyDescent="0.3">
      <c r="A94" s="10" t="s">
        <v>1101</v>
      </c>
      <c r="B94" s="12"/>
      <c r="C94" s="9"/>
      <c r="D94" s="11" t="str">
        <f>IFERROR(VLOOKUP(C94,'Plan Cultivos'!$A$5:$X$204,2,FALSE()),"")</f>
        <v/>
      </c>
      <c r="E94" s="11" t="str">
        <f>IFERROR(VLOOKUP(C94,'Plan Cultivos'!$A$5:$X$204,4,FALSE()),"")</f>
        <v/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21" x14ac:dyDescent="0.3">
      <c r="A95" s="10" t="s">
        <v>1102</v>
      </c>
      <c r="B95" s="12"/>
      <c r="C95" s="9"/>
      <c r="D95" s="11" t="str">
        <f>IFERROR(VLOOKUP(C95,'Plan Cultivos'!$A$5:$X$204,2,FALSE()),"")</f>
        <v/>
      </c>
      <c r="E95" s="11" t="str">
        <f>IFERROR(VLOOKUP(C95,'Plan Cultivos'!$A$5:$X$204,4,FALSE()),"")</f>
        <v/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21" x14ac:dyDescent="0.3">
      <c r="A96" s="10" t="s">
        <v>1103</v>
      </c>
      <c r="B96" s="12"/>
      <c r="C96" s="9"/>
      <c r="D96" s="11" t="str">
        <f>IFERROR(VLOOKUP(C96,'Plan Cultivos'!$A$5:$X$204,2,FALSE()),"")</f>
        <v/>
      </c>
      <c r="E96" s="11" t="str">
        <f>IFERROR(VLOOKUP(C96,'Plan Cultivos'!$A$5:$X$204,4,FALSE()),"")</f>
        <v/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21" x14ac:dyDescent="0.3">
      <c r="A97" s="10" t="s">
        <v>1104</v>
      </c>
      <c r="B97" s="12"/>
      <c r="C97" s="9"/>
      <c r="D97" s="11" t="str">
        <f>IFERROR(VLOOKUP(C97,'Plan Cultivos'!$A$5:$X$204,2,FALSE()),"")</f>
        <v/>
      </c>
      <c r="E97" s="11" t="str">
        <f>IFERROR(VLOOKUP(C97,'Plan Cultivos'!$A$5:$X$204,4,FALSE()),"")</f>
        <v/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spans="1:21" x14ac:dyDescent="0.3">
      <c r="A98" s="10" t="s">
        <v>1105</v>
      </c>
      <c r="B98" s="12"/>
      <c r="C98" s="9"/>
      <c r="D98" s="11" t="str">
        <f>IFERROR(VLOOKUP(C98,'Plan Cultivos'!$A$5:$X$204,2,FALSE()),"")</f>
        <v/>
      </c>
      <c r="E98" s="11" t="str">
        <f>IFERROR(VLOOKUP(C98,'Plan Cultivos'!$A$5:$X$204,4,FALSE()),"")</f>
        <v/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spans="1:21" x14ac:dyDescent="0.3">
      <c r="A99" s="10" t="s">
        <v>1106</v>
      </c>
      <c r="B99" s="12"/>
      <c r="C99" s="9"/>
      <c r="D99" s="11" t="str">
        <f>IFERROR(VLOOKUP(C99,'Plan Cultivos'!$A$5:$X$204,2,FALSE()),"")</f>
        <v/>
      </c>
      <c r="E99" s="11" t="str">
        <f>IFERROR(VLOOKUP(C99,'Plan Cultivos'!$A$5:$X$204,4,FALSE()),"")</f>
        <v/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spans="1:21" x14ac:dyDescent="0.3">
      <c r="A100" s="10" t="s">
        <v>1107</v>
      </c>
      <c r="B100" s="12"/>
      <c r="C100" s="9"/>
      <c r="D100" s="11" t="str">
        <f>IFERROR(VLOOKUP(C100,'Plan Cultivos'!$A$5:$X$204,2,FALSE()),"")</f>
        <v/>
      </c>
      <c r="E100" s="11" t="str">
        <f>IFERROR(VLOOKUP(C100,'Plan Cultivos'!$A$5:$X$204,4,FALSE()),"")</f>
        <v/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1:21" x14ac:dyDescent="0.3">
      <c r="A101" s="10" t="s">
        <v>1108</v>
      </c>
      <c r="B101" s="12"/>
      <c r="C101" s="9"/>
      <c r="D101" s="11" t="str">
        <f>IFERROR(VLOOKUP(C101,'Plan Cultivos'!$A$5:$X$204,2,FALSE()),"")</f>
        <v/>
      </c>
      <c r="E101" s="11" t="str">
        <f>IFERROR(VLOOKUP(C101,'Plan Cultivos'!$A$5:$X$204,4,FALSE()),"")</f>
        <v/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spans="1:21" x14ac:dyDescent="0.3">
      <c r="A102" s="10" t="s">
        <v>1109</v>
      </c>
      <c r="B102" s="12"/>
      <c r="C102" s="9"/>
      <c r="D102" s="11" t="str">
        <f>IFERROR(VLOOKUP(C102,'Plan Cultivos'!$A$5:$X$204,2,FALSE()),"")</f>
        <v/>
      </c>
      <c r="E102" s="11" t="str">
        <f>IFERROR(VLOOKUP(C102,'Plan Cultivos'!$A$5:$X$204,4,FALSE()),"")</f>
        <v/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spans="1:21" x14ac:dyDescent="0.3">
      <c r="A103" s="10" t="s">
        <v>1110</v>
      </c>
      <c r="B103" s="12"/>
      <c r="C103" s="9"/>
      <c r="D103" s="11" t="str">
        <f>IFERROR(VLOOKUP(C103,'Plan Cultivos'!$A$5:$X$204,2,FALSE()),"")</f>
        <v/>
      </c>
      <c r="E103" s="11" t="str">
        <f>IFERROR(VLOOKUP(C103,'Plan Cultivos'!$A$5:$X$204,4,FALSE()),"")</f>
        <v/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spans="1:21" x14ac:dyDescent="0.3">
      <c r="A104" s="10" t="s">
        <v>1111</v>
      </c>
      <c r="B104" s="12"/>
      <c r="C104" s="9"/>
      <c r="D104" s="11" t="str">
        <f>IFERROR(VLOOKUP(C104,'Plan Cultivos'!$A$5:$X$204,2,FALSE()),"")</f>
        <v/>
      </c>
      <c r="E104" s="11" t="str">
        <f>IFERROR(VLOOKUP(C104,'Plan Cultivos'!$A$5:$X$204,4,FALSE()),"")</f>
        <v/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 spans="1:21" x14ac:dyDescent="0.3">
      <c r="A105" s="10" t="s">
        <v>1112</v>
      </c>
      <c r="B105" s="12"/>
      <c r="C105" s="9"/>
      <c r="D105" s="11" t="str">
        <f>IFERROR(VLOOKUP(C105,'Plan Cultivos'!$A$5:$X$204,2,FALSE()),"")</f>
        <v/>
      </c>
      <c r="E105" s="11" t="str">
        <f>IFERROR(VLOOKUP(C105,'Plan Cultivos'!$A$5:$X$204,4,FALSE()),"")</f>
        <v/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spans="1:21" x14ac:dyDescent="0.3">
      <c r="A106" s="10" t="s">
        <v>1113</v>
      </c>
      <c r="B106" s="12"/>
      <c r="C106" s="9"/>
      <c r="D106" s="11" t="str">
        <f>IFERROR(VLOOKUP(C106,'Plan Cultivos'!$A$5:$X$204,2,FALSE()),"")</f>
        <v/>
      </c>
      <c r="E106" s="11" t="str">
        <f>IFERROR(VLOOKUP(C106,'Plan Cultivos'!$A$5:$X$204,4,FALSE()),"")</f>
        <v/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spans="1:21" x14ac:dyDescent="0.3">
      <c r="A107" s="10" t="s">
        <v>1114</v>
      </c>
      <c r="B107" s="12"/>
      <c r="C107" s="9"/>
      <c r="D107" s="11" t="str">
        <f>IFERROR(VLOOKUP(C107,'Plan Cultivos'!$A$5:$X$204,2,FALSE()),"")</f>
        <v/>
      </c>
      <c r="E107" s="11" t="str">
        <f>IFERROR(VLOOKUP(C107,'Plan Cultivos'!$A$5:$X$204,4,FALSE()),"")</f>
        <v/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 spans="1:21" x14ac:dyDescent="0.3">
      <c r="A108" s="10" t="s">
        <v>1115</v>
      </c>
      <c r="B108" s="12"/>
      <c r="C108" s="9"/>
      <c r="D108" s="11" t="str">
        <f>IFERROR(VLOOKUP(C108,'Plan Cultivos'!$A$5:$X$204,2,FALSE()),"")</f>
        <v/>
      </c>
      <c r="E108" s="11" t="str">
        <f>IFERROR(VLOOKUP(C108,'Plan Cultivos'!$A$5:$X$204,4,FALSE()),"")</f>
        <v/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  <row r="109" spans="1:21" x14ac:dyDescent="0.3">
      <c r="A109" s="10" t="s">
        <v>1116</v>
      </c>
      <c r="B109" s="12"/>
      <c r="C109" s="9"/>
      <c r="D109" s="11" t="str">
        <f>IFERROR(VLOOKUP(C109,'Plan Cultivos'!$A$5:$X$204,2,FALSE()),"")</f>
        <v/>
      </c>
      <c r="E109" s="11" t="str">
        <f>IFERROR(VLOOKUP(C109,'Plan Cultivos'!$A$5:$X$204,4,FALSE()),"")</f>
        <v/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spans="1:21" x14ac:dyDescent="0.3">
      <c r="A110" s="10" t="s">
        <v>1117</v>
      </c>
      <c r="B110" s="12"/>
      <c r="C110" s="9"/>
      <c r="D110" s="11" t="str">
        <f>IFERROR(VLOOKUP(C110,'Plan Cultivos'!$A$5:$X$204,2,FALSE()),"")</f>
        <v/>
      </c>
      <c r="E110" s="11" t="str">
        <f>IFERROR(VLOOKUP(C110,'Plan Cultivos'!$A$5:$X$204,4,FALSE()),"")</f>
        <v/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spans="1:21" x14ac:dyDescent="0.3">
      <c r="A111" s="10" t="s">
        <v>1118</v>
      </c>
      <c r="B111" s="12"/>
      <c r="C111" s="9"/>
      <c r="D111" s="11" t="str">
        <f>IFERROR(VLOOKUP(C111,'Plan Cultivos'!$A$5:$X$204,2,FALSE()),"")</f>
        <v/>
      </c>
      <c r="E111" s="11" t="str">
        <f>IFERROR(VLOOKUP(C111,'Plan Cultivos'!$A$5:$X$204,4,FALSE()),"")</f>
        <v/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</row>
    <row r="112" spans="1:21" x14ac:dyDescent="0.3">
      <c r="A112" s="10" t="s">
        <v>1119</v>
      </c>
      <c r="B112" s="12"/>
      <c r="C112" s="9"/>
      <c r="D112" s="11" t="str">
        <f>IFERROR(VLOOKUP(C112,'Plan Cultivos'!$A$5:$X$204,2,FALSE()),"")</f>
        <v/>
      </c>
      <c r="E112" s="11" t="str">
        <f>IFERROR(VLOOKUP(C112,'Plan Cultivos'!$A$5:$X$204,4,FALSE()),"")</f>
        <v/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</row>
    <row r="113" spans="1:21" x14ac:dyDescent="0.3">
      <c r="A113" s="10" t="s">
        <v>1120</v>
      </c>
      <c r="B113" s="12"/>
      <c r="C113" s="9"/>
      <c r="D113" s="11" t="str">
        <f>IFERROR(VLOOKUP(C113,'Plan Cultivos'!$A$5:$X$204,2,FALSE()),"")</f>
        <v/>
      </c>
      <c r="E113" s="11" t="str">
        <f>IFERROR(VLOOKUP(C113,'Plan Cultivos'!$A$5:$X$204,4,FALSE()),"")</f>
        <v/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spans="1:21" x14ac:dyDescent="0.3">
      <c r="A114" s="10" t="s">
        <v>1121</v>
      </c>
      <c r="B114" s="12"/>
      <c r="C114" s="9"/>
      <c r="D114" s="11" t="str">
        <f>IFERROR(VLOOKUP(C114,'Plan Cultivos'!$A$5:$X$204,2,FALSE()),"")</f>
        <v/>
      </c>
      <c r="E114" s="11" t="str">
        <f>IFERROR(VLOOKUP(C114,'Plan Cultivos'!$A$5:$X$204,4,FALSE()),"")</f>
        <v/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spans="1:21" x14ac:dyDescent="0.3">
      <c r="A115" s="10" t="s">
        <v>1122</v>
      </c>
      <c r="B115" s="12"/>
      <c r="C115" s="9"/>
      <c r="D115" s="11" t="str">
        <f>IFERROR(VLOOKUP(C115,'Plan Cultivos'!$A$5:$X$204,2,FALSE()),"")</f>
        <v/>
      </c>
      <c r="E115" s="11" t="str">
        <f>IFERROR(VLOOKUP(C115,'Plan Cultivos'!$A$5:$X$204,4,FALSE()),"")</f>
        <v/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</row>
    <row r="116" spans="1:21" x14ac:dyDescent="0.3">
      <c r="A116" s="10" t="s">
        <v>1123</v>
      </c>
      <c r="B116" s="12"/>
      <c r="C116" s="9"/>
      <c r="D116" s="11" t="str">
        <f>IFERROR(VLOOKUP(C116,'Plan Cultivos'!$A$5:$X$204,2,FALSE()),"")</f>
        <v/>
      </c>
      <c r="E116" s="11" t="str">
        <f>IFERROR(VLOOKUP(C116,'Plan Cultivos'!$A$5:$X$204,4,FALSE()),"")</f>
        <v/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 spans="1:21" x14ac:dyDescent="0.3">
      <c r="A117" s="10" t="s">
        <v>1124</v>
      </c>
      <c r="B117" s="12"/>
      <c r="C117" s="9"/>
      <c r="D117" s="11" t="str">
        <f>IFERROR(VLOOKUP(C117,'Plan Cultivos'!$A$5:$X$204,2,FALSE()),"")</f>
        <v/>
      </c>
      <c r="E117" s="11" t="str">
        <f>IFERROR(VLOOKUP(C117,'Plan Cultivos'!$A$5:$X$204,4,FALSE()),"")</f>
        <v/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spans="1:21" x14ac:dyDescent="0.3">
      <c r="A118" s="10" t="s">
        <v>1125</v>
      </c>
      <c r="B118" s="12"/>
      <c r="C118" s="9"/>
      <c r="D118" s="11" t="str">
        <f>IFERROR(VLOOKUP(C118,'Plan Cultivos'!$A$5:$X$204,2,FALSE()),"")</f>
        <v/>
      </c>
      <c r="E118" s="11" t="str">
        <f>IFERROR(VLOOKUP(C118,'Plan Cultivos'!$A$5:$X$204,4,FALSE()),"")</f>
        <v/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spans="1:21" x14ac:dyDescent="0.3">
      <c r="A119" s="10" t="s">
        <v>1126</v>
      </c>
      <c r="B119" s="12"/>
      <c r="C119" s="9"/>
      <c r="D119" s="11" t="str">
        <f>IFERROR(VLOOKUP(C119,'Plan Cultivos'!$A$5:$X$204,2,FALSE()),"")</f>
        <v/>
      </c>
      <c r="E119" s="11" t="str">
        <f>IFERROR(VLOOKUP(C119,'Plan Cultivos'!$A$5:$X$204,4,FALSE()),"")</f>
        <v/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</row>
    <row r="120" spans="1:21" x14ac:dyDescent="0.3">
      <c r="A120" s="10" t="s">
        <v>1127</v>
      </c>
      <c r="B120" s="12"/>
      <c r="C120" s="9"/>
      <c r="D120" s="11" t="str">
        <f>IFERROR(VLOOKUP(C120,'Plan Cultivos'!$A$5:$X$204,2,FALSE()),"")</f>
        <v/>
      </c>
      <c r="E120" s="11" t="str">
        <f>IFERROR(VLOOKUP(C120,'Plan Cultivos'!$A$5:$X$204,4,FALSE()),"")</f>
        <v/>
      </c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</row>
    <row r="121" spans="1:21" x14ac:dyDescent="0.3">
      <c r="A121" s="10" t="s">
        <v>1128</v>
      </c>
      <c r="B121" s="12"/>
      <c r="C121" s="9"/>
      <c r="D121" s="11" t="str">
        <f>IFERROR(VLOOKUP(C121,'Plan Cultivos'!$A$5:$X$204,2,FALSE()),"")</f>
        <v/>
      </c>
      <c r="E121" s="11" t="str">
        <f>IFERROR(VLOOKUP(C121,'Plan Cultivos'!$A$5:$X$204,4,FALSE()),"")</f>
        <v/>
      </c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spans="1:21" x14ac:dyDescent="0.3">
      <c r="A122" s="10" t="s">
        <v>1129</v>
      </c>
      <c r="B122" s="12"/>
      <c r="C122" s="9"/>
      <c r="D122" s="11" t="str">
        <f>IFERROR(VLOOKUP(C122,'Plan Cultivos'!$A$5:$X$204,2,FALSE()),"")</f>
        <v/>
      </c>
      <c r="E122" s="11" t="str">
        <f>IFERROR(VLOOKUP(C122,'Plan Cultivos'!$A$5:$X$204,4,FALSE()),"")</f>
        <v/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spans="1:21" x14ac:dyDescent="0.3">
      <c r="A123" s="10" t="s">
        <v>1130</v>
      </c>
      <c r="B123" s="12"/>
      <c r="C123" s="9"/>
      <c r="D123" s="11" t="str">
        <f>IFERROR(VLOOKUP(C123,'Plan Cultivos'!$A$5:$X$204,2,FALSE()),"")</f>
        <v/>
      </c>
      <c r="E123" s="11" t="str">
        <f>IFERROR(VLOOKUP(C123,'Plan Cultivos'!$A$5:$X$204,4,FALSE()),"")</f>
        <v/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</row>
    <row r="124" spans="1:21" x14ac:dyDescent="0.3">
      <c r="A124" s="10" t="s">
        <v>1131</v>
      </c>
      <c r="B124" s="12"/>
      <c r="C124" s="9"/>
      <c r="D124" s="11" t="str">
        <f>IFERROR(VLOOKUP(C124,'Plan Cultivos'!$A$5:$X$204,2,FALSE()),"")</f>
        <v/>
      </c>
      <c r="E124" s="11" t="str">
        <f>IFERROR(VLOOKUP(C124,'Plan Cultivos'!$A$5:$X$204,4,FALSE()),"")</f>
        <v/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</row>
    <row r="125" spans="1:21" x14ac:dyDescent="0.3">
      <c r="A125" s="10" t="s">
        <v>1132</v>
      </c>
      <c r="B125" s="12"/>
      <c r="C125" s="9"/>
      <c r="D125" s="11" t="str">
        <f>IFERROR(VLOOKUP(C125,'Plan Cultivos'!$A$5:$X$204,2,FALSE()),"")</f>
        <v/>
      </c>
      <c r="E125" s="11" t="str">
        <f>IFERROR(VLOOKUP(C125,'Plan Cultivos'!$A$5:$X$204,4,FALSE()),"")</f>
        <v/>
      </c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spans="1:21" x14ac:dyDescent="0.3">
      <c r="A126" s="10" t="s">
        <v>1133</v>
      </c>
      <c r="B126" s="12"/>
      <c r="C126" s="9"/>
      <c r="D126" s="11" t="str">
        <f>IFERROR(VLOOKUP(C126,'Plan Cultivos'!$A$5:$X$204,2,FALSE()),"")</f>
        <v/>
      </c>
      <c r="E126" s="11" t="str">
        <f>IFERROR(VLOOKUP(C126,'Plan Cultivos'!$A$5:$X$204,4,FALSE()),"")</f>
        <v/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</row>
    <row r="127" spans="1:21" x14ac:dyDescent="0.3">
      <c r="A127" s="10" t="s">
        <v>1134</v>
      </c>
      <c r="B127" s="12"/>
      <c r="C127" s="9"/>
      <c r="D127" s="11" t="str">
        <f>IFERROR(VLOOKUP(C127,'Plan Cultivos'!$A$5:$X$204,2,FALSE()),"")</f>
        <v/>
      </c>
      <c r="E127" s="11" t="str">
        <f>IFERROR(VLOOKUP(C127,'Plan Cultivos'!$A$5:$X$204,4,FALSE()),"")</f>
        <v/>
      </c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</row>
    <row r="128" spans="1:21" x14ac:dyDescent="0.3">
      <c r="A128" s="10" t="s">
        <v>1135</v>
      </c>
      <c r="B128" s="12"/>
      <c r="C128" s="9"/>
      <c r="D128" s="11" t="str">
        <f>IFERROR(VLOOKUP(C128,'Plan Cultivos'!$A$5:$X$204,2,FALSE()),"")</f>
        <v/>
      </c>
      <c r="E128" s="11" t="str">
        <f>IFERROR(VLOOKUP(C128,'Plan Cultivos'!$A$5:$X$204,4,FALSE()),"")</f>
        <v/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</row>
    <row r="129" spans="1:21" x14ac:dyDescent="0.3">
      <c r="A129" s="10" t="s">
        <v>1136</v>
      </c>
      <c r="B129" s="12"/>
      <c r="C129" s="9"/>
      <c r="D129" s="11" t="str">
        <f>IFERROR(VLOOKUP(C129,'Plan Cultivos'!$A$5:$X$204,2,FALSE()),"")</f>
        <v/>
      </c>
      <c r="E129" s="11" t="str">
        <f>IFERROR(VLOOKUP(C129,'Plan Cultivos'!$A$5:$X$204,4,FALSE()),"")</f>
        <v/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</row>
    <row r="130" spans="1:21" x14ac:dyDescent="0.3">
      <c r="A130" s="10" t="s">
        <v>1137</v>
      </c>
      <c r="B130" s="12"/>
      <c r="C130" s="9"/>
      <c r="D130" s="11" t="str">
        <f>IFERROR(VLOOKUP(C130,'Plan Cultivos'!$A$5:$X$204,2,FALSE()),"")</f>
        <v/>
      </c>
      <c r="E130" s="11" t="str">
        <f>IFERROR(VLOOKUP(C130,'Plan Cultivos'!$A$5:$X$204,4,FALSE()),"")</f>
        <v/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</row>
    <row r="131" spans="1:21" x14ac:dyDescent="0.3">
      <c r="A131" s="10" t="s">
        <v>1138</v>
      </c>
      <c r="B131" s="12"/>
      <c r="C131" s="9"/>
      <c r="D131" s="11" t="str">
        <f>IFERROR(VLOOKUP(C131,'Plan Cultivos'!$A$5:$X$204,2,FALSE()),"")</f>
        <v/>
      </c>
      <c r="E131" s="11" t="str">
        <f>IFERROR(VLOOKUP(C131,'Plan Cultivos'!$A$5:$X$204,4,FALSE()),"")</f>
        <v/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</row>
    <row r="132" spans="1:21" x14ac:dyDescent="0.3">
      <c r="A132" s="10" t="s">
        <v>1139</v>
      </c>
      <c r="B132" s="12"/>
      <c r="C132" s="9"/>
      <c r="D132" s="11" t="str">
        <f>IFERROR(VLOOKUP(C132,'Plan Cultivos'!$A$5:$X$204,2,FALSE()),"")</f>
        <v/>
      </c>
      <c r="E132" s="11" t="str">
        <f>IFERROR(VLOOKUP(C132,'Plan Cultivos'!$A$5:$X$204,4,FALSE()),"")</f>
        <v/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</row>
    <row r="133" spans="1:21" x14ac:dyDescent="0.3">
      <c r="A133" s="10" t="s">
        <v>1140</v>
      </c>
      <c r="B133" s="12"/>
      <c r="C133" s="9"/>
      <c r="D133" s="11" t="str">
        <f>IFERROR(VLOOKUP(C133,'Plan Cultivos'!$A$5:$X$204,2,FALSE()),"")</f>
        <v/>
      </c>
      <c r="E133" s="11" t="str">
        <f>IFERROR(VLOOKUP(C133,'Plan Cultivos'!$A$5:$X$204,4,FALSE()),"")</f>
        <v/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</row>
    <row r="134" spans="1:21" x14ac:dyDescent="0.3">
      <c r="A134" s="10" t="s">
        <v>1141</v>
      </c>
      <c r="B134" s="12"/>
      <c r="C134" s="9"/>
      <c r="D134" s="11" t="str">
        <f>IFERROR(VLOOKUP(C134,'Plan Cultivos'!$A$5:$X$204,2,FALSE()),"")</f>
        <v/>
      </c>
      <c r="E134" s="11" t="str">
        <f>IFERROR(VLOOKUP(C134,'Plan Cultivos'!$A$5:$X$204,4,FALSE()),"")</f>
        <v/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</row>
    <row r="135" spans="1:21" x14ac:dyDescent="0.3">
      <c r="A135" s="10" t="s">
        <v>1142</v>
      </c>
      <c r="B135" s="12"/>
      <c r="C135" s="9"/>
      <c r="D135" s="11" t="str">
        <f>IFERROR(VLOOKUP(C135,'Plan Cultivos'!$A$5:$X$204,2,FALSE()),"")</f>
        <v/>
      </c>
      <c r="E135" s="11" t="str">
        <f>IFERROR(VLOOKUP(C135,'Plan Cultivos'!$A$5:$X$204,4,FALSE()),"")</f>
        <v/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</row>
    <row r="136" spans="1:21" x14ac:dyDescent="0.3">
      <c r="A136" s="10" t="s">
        <v>1143</v>
      </c>
      <c r="B136" s="12"/>
      <c r="C136" s="9"/>
      <c r="D136" s="11" t="str">
        <f>IFERROR(VLOOKUP(C136,'Plan Cultivos'!$A$5:$X$204,2,FALSE()),"")</f>
        <v/>
      </c>
      <c r="E136" s="11" t="str">
        <f>IFERROR(VLOOKUP(C136,'Plan Cultivos'!$A$5:$X$204,4,FALSE()),"")</f>
        <v/>
      </c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</row>
    <row r="137" spans="1:21" x14ac:dyDescent="0.3">
      <c r="A137" s="10" t="s">
        <v>1144</v>
      </c>
      <c r="B137" s="12"/>
      <c r="C137" s="9"/>
      <c r="D137" s="11" t="str">
        <f>IFERROR(VLOOKUP(C137,'Plan Cultivos'!$A$5:$X$204,2,FALSE()),"")</f>
        <v/>
      </c>
      <c r="E137" s="11" t="str">
        <f>IFERROR(VLOOKUP(C137,'Plan Cultivos'!$A$5:$X$204,4,FALSE()),"")</f>
        <v/>
      </c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</row>
    <row r="138" spans="1:21" x14ac:dyDescent="0.3">
      <c r="A138" s="10" t="s">
        <v>1145</v>
      </c>
      <c r="B138" s="12"/>
      <c r="C138" s="9"/>
      <c r="D138" s="11" t="str">
        <f>IFERROR(VLOOKUP(C138,'Plan Cultivos'!$A$5:$X$204,2,FALSE()),"")</f>
        <v/>
      </c>
      <c r="E138" s="11" t="str">
        <f>IFERROR(VLOOKUP(C138,'Plan Cultivos'!$A$5:$X$204,4,FALSE()),"")</f>
        <v/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</row>
    <row r="139" spans="1:21" x14ac:dyDescent="0.3">
      <c r="A139" s="10" t="s">
        <v>1146</v>
      </c>
      <c r="B139" s="12"/>
      <c r="C139" s="9"/>
      <c r="D139" s="11" t="str">
        <f>IFERROR(VLOOKUP(C139,'Plan Cultivos'!$A$5:$X$204,2,FALSE()),"")</f>
        <v/>
      </c>
      <c r="E139" s="11" t="str">
        <f>IFERROR(VLOOKUP(C139,'Plan Cultivos'!$A$5:$X$204,4,FALSE()),"")</f>
        <v/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</row>
    <row r="140" spans="1:21" x14ac:dyDescent="0.3">
      <c r="A140" s="10" t="s">
        <v>1147</v>
      </c>
      <c r="B140" s="12"/>
      <c r="C140" s="9"/>
      <c r="D140" s="11" t="str">
        <f>IFERROR(VLOOKUP(C140,'Plan Cultivos'!$A$5:$X$204,2,FALSE()),"")</f>
        <v/>
      </c>
      <c r="E140" s="11" t="str">
        <f>IFERROR(VLOOKUP(C140,'Plan Cultivos'!$A$5:$X$204,4,FALSE()),"")</f>
        <v/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</row>
    <row r="141" spans="1:21" x14ac:dyDescent="0.3">
      <c r="A141" s="10" t="s">
        <v>1148</v>
      </c>
      <c r="B141" s="12"/>
      <c r="C141" s="9"/>
      <c r="D141" s="11" t="str">
        <f>IFERROR(VLOOKUP(C141,'Plan Cultivos'!$A$5:$X$204,2,FALSE()),"")</f>
        <v/>
      </c>
      <c r="E141" s="11" t="str">
        <f>IFERROR(VLOOKUP(C141,'Plan Cultivos'!$A$5:$X$204,4,FALSE()),"")</f>
        <v/>
      </c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</row>
    <row r="142" spans="1:21" x14ac:dyDescent="0.3">
      <c r="A142" s="10" t="s">
        <v>1149</v>
      </c>
      <c r="B142" s="12"/>
      <c r="C142" s="9"/>
      <c r="D142" s="11" t="str">
        <f>IFERROR(VLOOKUP(C142,'Plan Cultivos'!$A$5:$X$204,2,FALSE()),"")</f>
        <v/>
      </c>
      <c r="E142" s="11" t="str">
        <f>IFERROR(VLOOKUP(C142,'Plan Cultivos'!$A$5:$X$204,4,FALSE()),"")</f>
        <v/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</row>
    <row r="143" spans="1:21" x14ac:dyDescent="0.3">
      <c r="A143" s="10" t="s">
        <v>1150</v>
      </c>
      <c r="B143" s="12"/>
      <c r="C143" s="9"/>
      <c r="D143" s="11" t="str">
        <f>IFERROR(VLOOKUP(C143,'Plan Cultivos'!$A$5:$X$204,2,FALSE()),"")</f>
        <v/>
      </c>
      <c r="E143" s="11" t="str">
        <f>IFERROR(VLOOKUP(C143,'Plan Cultivos'!$A$5:$X$204,4,FALSE()),"")</f>
        <v/>
      </c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</row>
    <row r="144" spans="1:21" x14ac:dyDescent="0.3">
      <c r="A144" s="10" t="s">
        <v>1151</v>
      </c>
      <c r="B144" s="12"/>
      <c r="C144" s="9"/>
      <c r="D144" s="11" t="str">
        <f>IFERROR(VLOOKUP(C144,'Plan Cultivos'!$A$5:$X$204,2,FALSE()),"")</f>
        <v/>
      </c>
      <c r="E144" s="11" t="str">
        <f>IFERROR(VLOOKUP(C144,'Plan Cultivos'!$A$5:$X$204,4,FALSE()),"")</f>
        <v/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</row>
    <row r="145" spans="1:21" x14ac:dyDescent="0.3">
      <c r="A145" s="10" t="s">
        <v>1152</v>
      </c>
      <c r="B145" s="12"/>
      <c r="C145" s="9"/>
      <c r="D145" s="11" t="str">
        <f>IFERROR(VLOOKUP(C145,'Plan Cultivos'!$A$5:$X$204,2,FALSE()),"")</f>
        <v/>
      </c>
      <c r="E145" s="11" t="str">
        <f>IFERROR(VLOOKUP(C145,'Plan Cultivos'!$A$5:$X$204,4,FALSE()),"")</f>
        <v/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</row>
    <row r="146" spans="1:21" x14ac:dyDescent="0.3">
      <c r="A146" s="10" t="s">
        <v>1153</v>
      </c>
      <c r="B146" s="12"/>
      <c r="C146" s="9"/>
      <c r="D146" s="11" t="str">
        <f>IFERROR(VLOOKUP(C146,'Plan Cultivos'!$A$5:$X$204,2,FALSE()),"")</f>
        <v/>
      </c>
      <c r="E146" s="11" t="str">
        <f>IFERROR(VLOOKUP(C146,'Plan Cultivos'!$A$5:$X$204,4,FALSE()),"")</f>
        <v/>
      </c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</row>
    <row r="147" spans="1:21" x14ac:dyDescent="0.3">
      <c r="A147" s="10" t="s">
        <v>1154</v>
      </c>
      <c r="B147" s="12"/>
      <c r="C147" s="9"/>
      <c r="D147" s="11" t="str">
        <f>IFERROR(VLOOKUP(C147,'Plan Cultivos'!$A$5:$X$204,2,FALSE()),"")</f>
        <v/>
      </c>
      <c r="E147" s="11" t="str">
        <f>IFERROR(VLOOKUP(C147,'Plan Cultivos'!$A$5:$X$204,4,FALSE()),"")</f>
        <v/>
      </c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</row>
    <row r="148" spans="1:21" x14ac:dyDescent="0.3">
      <c r="A148" s="10" t="s">
        <v>1155</v>
      </c>
      <c r="B148" s="12"/>
      <c r="C148" s="9"/>
      <c r="D148" s="11" t="str">
        <f>IFERROR(VLOOKUP(C148,'Plan Cultivos'!$A$5:$X$204,2,FALSE()),"")</f>
        <v/>
      </c>
      <c r="E148" s="11" t="str">
        <f>IFERROR(VLOOKUP(C148,'Plan Cultivos'!$A$5:$X$204,4,FALSE()),"")</f>
        <v/>
      </c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</row>
    <row r="149" spans="1:21" x14ac:dyDescent="0.3">
      <c r="A149" s="10" t="s">
        <v>1156</v>
      </c>
      <c r="B149" s="12"/>
      <c r="C149" s="9"/>
      <c r="D149" s="11" t="str">
        <f>IFERROR(VLOOKUP(C149,'Plan Cultivos'!$A$5:$X$204,2,FALSE()),"")</f>
        <v/>
      </c>
      <c r="E149" s="11" t="str">
        <f>IFERROR(VLOOKUP(C149,'Plan Cultivos'!$A$5:$X$204,4,FALSE()),"")</f>
        <v/>
      </c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</row>
    <row r="150" spans="1:21" x14ac:dyDescent="0.3">
      <c r="A150" s="10" t="s">
        <v>1157</v>
      </c>
      <c r="B150" s="12"/>
      <c r="C150" s="9"/>
      <c r="D150" s="11" t="str">
        <f>IFERROR(VLOOKUP(C150,'Plan Cultivos'!$A$5:$X$204,2,FALSE()),"")</f>
        <v/>
      </c>
      <c r="E150" s="11" t="str">
        <f>IFERROR(VLOOKUP(C150,'Plan Cultivos'!$A$5:$X$204,4,FALSE()),"")</f>
        <v/>
      </c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</row>
    <row r="151" spans="1:21" x14ac:dyDescent="0.3">
      <c r="A151" s="10" t="s">
        <v>1158</v>
      </c>
      <c r="B151" s="12"/>
      <c r="C151" s="9"/>
      <c r="D151" s="11" t="str">
        <f>IFERROR(VLOOKUP(C151,'Plan Cultivos'!$A$5:$X$204,2,FALSE()),"")</f>
        <v/>
      </c>
      <c r="E151" s="11" t="str">
        <f>IFERROR(VLOOKUP(C151,'Plan Cultivos'!$A$5:$X$204,4,FALSE()),"")</f>
        <v/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</row>
    <row r="152" spans="1:21" x14ac:dyDescent="0.3">
      <c r="A152" s="10" t="s">
        <v>1159</v>
      </c>
      <c r="B152" s="12"/>
      <c r="C152" s="9"/>
      <c r="D152" s="11" t="str">
        <f>IFERROR(VLOOKUP(C152,'Plan Cultivos'!$A$5:$X$204,2,FALSE()),"")</f>
        <v/>
      </c>
      <c r="E152" s="11" t="str">
        <f>IFERROR(VLOOKUP(C152,'Plan Cultivos'!$A$5:$X$204,4,FALSE()),"")</f>
        <v/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</row>
    <row r="153" spans="1:21" x14ac:dyDescent="0.3">
      <c r="A153" s="10" t="s">
        <v>1160</v>
      </c>
      <c r="B153" s="12"/>
      <c r="C153" s="9"/>
      <c r="D153" s="11" t="str">
        <f>IFERROR(VLOOKUP(C153,'Plan Cultivos'!$A$5:$X$204,2,FALSE()),"")</f>
        <v/>
      </c>
      <c r="E153" s="11" t="str">
        <f>IFERROR(VLOOKUP(C153,'Plan Cultivos'!$A$5:$X$204,4,FALSE()),"")</f>
        <v/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</row>
    <row r="154" spans="1:21" x14ac:dyDescent="0.3">
      <c r="A154" s="10" t="s">
        <v>1161</v>
      </c>
      <c r="B154" s="12"/>
      <c r="C154" s="9"/>
      <c r="D154" s="11" t="str">
        <f>IFERROR(VLOOKUP(C154,'Plan Cultivos'!$A$5:$X$204,2,FALSE()),"")</f>
        <v/>
      </c>
      <c r="E154" s="11" t="str">
        <f>IFERROR(VLOOKUP(C154,'Plan Cultivos'!$A$5:$X$204,4,FALSE()),"")</f>
        <v/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</row>
    <row r="155" spans="1:21" x14ac:dyDescent="0.3">
      <c r="A155" s="10" t="s">
        <v>1162</v>
      </c>
      <c r="B155" s="12"/>
      <c r="C155" s="9"/>
      <c r="D155" s="11" t="str">
        <f>IFERROR(VLOOKUP(C155,'Plan Cultivos'!$A$5:$X$204,2,FALSE()),"")</f>
        <v/>
      </c>
      <c r="E155" s="11" t="str">
        <f>IFERROR(VLOOKUP(C155,'Plan Cultivos'!$A$5:$X$204,4,FALSE()),"")</f>
        <v/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</row>
    <row r="156" spans="1:21" x14ac:dyDescent="0.3">
      <c r="A156" s="10" t="s">
        <v>1163</v>
      </c>
      <c r="B156" s="12"/>
      <c r="C156" s="9"/>
      <c r="D156" s="11" t="str">
        <f>IFERROR(VLOOKUP(C156,'Plan Cultivos'!$A$5:$X$204,2,FALSE()),"")</f>
        <v/>
      </c>
      <c r="E156" s="11" t="str">
        <f>IFERROR(VLOOKUP(C156,'Plan Cultivos'!$A$5:$X$204,4,FALSE()),"")</f>
        <v/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</row>
    <row r="157" spans="1:21" x14ac:dyDescent="0.3">
      <c r="A157" s="10" t="s">
        <v>1164</v>
      </c>
      <c r="B157" s="12"/>
      <c r="C157" s="9"/>
      <c r="D157" s="11" t="str">
        <f>IFERROR(VLOOKUP(C157,'Plan Cultivos'!$A$5:$X$204,2,FALSE()),"")</f>
        <v/>
      </c>
      <c r="E157" s="11" t="str">
        <f>IFERROR(VLOOKUP(C157,'Plan Cultivos'!$A$5:$X$204,4,FALSE()),"")</f>
        <v/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</row>
    <row r="158" spans="1:21" x14ac:dyDescent="0.3">
      <c r="A158" s="10" t="s">
        <v>1165</v>
      </c>
      <c r="B158" s="12"/>
      <c r="C158" s="9"/>
      <c r="D158" s="11" t="str">
        <f>IFERROR(VLOOKUP(C158,'Plan Cultivos'!$A$5:$X$204,2,FALSE()),"")</f>
        <v/>
      </c>
      <c r="E158" s="11" t="str">
        <f>IFERROR(VLOOKUP(C158,'Plan Cultivos'!$A$5:$X$204,4,FALSE()),"")</f>
        <v/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</row>
    <row r="159" spans="1:21" x14ac:dyDescent="0.3">
      <c r="A159" s="10" t="s">
        <v>1166</v>
      </c>
      <c r="B159" s="12"/>
      <c r="C159" s="9"/>
      <c r="D159" s="11" t="str">
        <f>IFERROR(VLOOKUP(C159,'Plan Cultivos'!$A$5:$X$204,2,FALSE()),"")</f>
        <v/>
      </c>
      <c r="E159" s="11" t="str">
        <f>IFERROR(VLOOKUP(C159,'Plan Cultivos'!$A$5:$X$204,4,FALSE()),"")</f>
        <v/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</row>
    <row r="160" spans="1:21" x14ac:dyDescent="0.3">
      <c r="A160" s="10" t="s">
        <v>1167</v>
      </c>
      <c r="B160" s="12"/>
      <c r="C160" s="9"/>
      <c r="D160" s="11" t="str">
        <f>IFERROR(VLOOKUP(C160,'Plan Cultivos'!$A$5:$X$204,2,FALSE()),"")</f>
        <v/>
      </c>
      <c r="E160" s="11" t="str">
        <f>IFERROR(VLOOKUP(C160,'Plan Cultivos'!$A$5:$X$204,4,FALSE()),"")</f>
        <v/>
      </c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</row>
    <row r="161" spans="1:21" x14ac:dyDescent="0.3">
      <c r="A161" s="10" t="s">
        <v>1168</v>
      </c>
      <c r="B161" s="12"/>
      <c r="C161" s="9"/>
      <c r="D161" s="11" t="str">
        <f>IFERROR(VLOOKUP(C161,'Plan Cultivos'!$A$5:$X$204,2,FALSE()),"")</f>
        <v/>
      </c>
      <c r="E161" s="11" t="str">
        <f>IFERROR(VLOOKUP(C161,'Plan Cultivos'!$A$5:$X$204,4,FALSE()),"")</f>
        <v/>
      </c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</row>
    <row r="162" spans="1:21" x14ac:dyDescent="0.3">
      <c r="A162" s="10" t="s">
        <v>1169</v>
      </c>
      <c r="B162" s="12"/>
      <c r="C162" s="9"/>
      <c r="D162" s="11" t="str">
        <f>IFERROR(VLOOKUP(C162,'Plan Cultivos'!$A$5:$X$204,2,FALSE()),"")</f>
        <v/>
      </c>
      <c r="E162" s="11" t="str">
        <f>IFERROR(VLOOKUP(C162,'Plan Cultivos'!$A$5:$X$204,4,FALSE()),"")</f>
        <v/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</row>
    <row r="163" spans="1:21" x14ac:dyDescent="0.3">
      <c r="A163" s="10" t="s">
        <v>1170</v>
      </c>
      <c r="B163" s="12"/>
      <c r="C163" s="9"/>
      <c r="D163" s="11" t="str">
        <f>IFERROR(VLOOKUP(C163,'Plan Cultivos'!$A$5:$X$204,2,FALSE()),"")</f>
        <v/>
      </c>
      <c r="E163" s="11" t="str">
        <f>IFERROR(VLOOKUP(C163,'Plan Cultivos'!$A$5:$X$204,4,FALSE()),"")</f>
        <v/>
      </c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</row>
    <row r="164" spans="1:21" x14ac:dyDescent="0.3">
      <c r="A164" s="10" t="s">
        <v>1171</v>
      </c>
      <c r="B164" s="12"/>
      <c r="C164" s="9"/>
      <c r="D164" s="11" t="str">
        <f>IFERROR(VLOOKUP(C164,'Plan Cultivos'!$A$5:$X$204,2,FALSE()),"")</f>
        <v/>
      </c>
      <c r="E164" s="11" t="str">
        <f>IFERROR(VLOOKUP(C164,'Plan Cultivos'!$A$5:$X$204,4,FALSE()),"")</f>
        <v/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</row>
    <row r="165" spans="1:21" x14ac:dyDescent="0.3">
      <c r="A165" s="10" t="s">
        <v>1172</v>
      </c>
      <c r="B165" s="12"/>
      <c r="C165" s="9"/>
      <c r="D165" s="11" t="str">
        <f>IFERROR(VLOOKUP(C165,'Plan Cultivos'!$A$5:$X$204,2,FALSE()),"")</f>
        <v/>
      </c>
      <c r="E165" s="11" t="str">
        <f>IFERROR(VLOOKUP(C165,'Plan Cultivos'!$A$5:$X$204,4,FALSE()),"")</f>
        <v/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</row>
    <row r="166" spans="1:21" x14ac:dyDescent="0.3">
      <c r="A166" s="10" t="s">
        <v>1173</v>
      </c>
      <c r="B166" s="12"/>
      <c r="C166" s="9"/>
      <c r="D166" s="11" t="str">
        <f>IFERROR(VLOOKUP(C166,'Plan Cultivos'!$A$5:$X$204,2,FALSE()),"")</f>
        <v/>
      </c>
      <c r="E166" s="11" t="str">
        <f>IFERROR(VLOOKUP(C166,'Plan Cultivos'!$A$5:$X$204,4,FALSE()),"")</f>
        <v/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</row>
    <row r="167" spans="1:21" x14ac:dyDescent="0.3">
      <c r="A167" s="10" t="s">
        <v>1174</v>
      </c>
      <c r="B167" s="12"/>
      <c r="C167" s="9"/>
      <c r="D167" s="11" t="str">
        <f>IFERROR(VLOOKUP(C167,'Plan Cultivos'!$A$5:$X$204,2,FALSE()),"")</f>
        <v/>
      </c>
      <c r="E167" s="11" t="str">
        <f>IFERROR(VLOOKUP(C167,'Plan Cultivos'!$A$5:$X$204,4,FALSE()),"")</f>
        <v/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</row>
    <row r="168" spans="1:21" x14ac:dyDescent="0.3">
      <c r="A168" s="10" t="s">
        <v>1175</v>
      </c>
      <c r="B168" s="12"/>
      <c r="C168" s="9"/>
      <c r="D168" s="11" t="str">
        <f>IFERROR(VLOOKUP(C168,'Plan Cultivos'!$A$5:$X$204,2,FALSE()),"")</f>
        <v/>
      </c>
      <c r="E168" s="11" t="str">
        <f>IFERROR(VLOOKUP(C168,'Plan Cultivos'!$A$5:$X$204,4,FALSE()),"")</f>
        <v/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</row>
    <row r="169" spans="1:21" x14ac:dyDescent="0.3">
      <c r="A169" s="10" t="s">
        <v>1176</v>
      </c>
      <c r="B169" s="12"/>
      <c r="C169" s="9"/>
      <c r="D169" s="11" t="str">
        <f>IFERROR(VLOOKUP(C169,'Plan Cultivos'!$A$5:$X$204,2,FALSE()),"")</f>
        <v/>
      </c>
      <c r="E169" s="11" t="str">
        <f>IFERROR(VLOOKUP(C169,'Plan Cultivos'!$A$5:$X$204,4,FALSE()),"")</f>
        <v/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</row>
    <row r="170" spans="1:21" x14ac:dyDescent="0.3">
      <c r="A170" s="10" t="s">
        <v>1177</v>
      </c>
      <c r="B170" s="12"/>
      <c r="C170" s="9"/>
      <c r="D170" s="11" t="str">
        <f>IFERROR(VLOOKUP(C170,'Plan Cultivos'!$A$5:$X$204,2,FALSE()),"")</f>
        <v/>
      </c>
      <c r="E170" s="11" t="str">
        <f>IFERROR(VLOOKUP(C170,'Plan Cultivos'!$A$5:$X$204,4,FALSE()),"")</f>
        <v/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</row>
    <row r="171" spans="1:21" x14ac:dyDescent="0.3">
      <c r="A171" s="10" t="s">
        <v>1178</v>
      </c>
      <c r="B171" s="12"/>
      <c r="C171" s="9"/>
      <c r="D171" s="11" t="str">
        <f>IFERROR(VLOOKUP(C171,'Plan Cultivos'!$A$5:$X$204,2,FALSE()),"")</f>
        <v/>
      </c>
      <c r="E171" s="11" t="str">
        <f>IFERROR(VLOOKUP(C171,'Plan Cultivos'!$A$5:$X$204,4,FALSE()),"")</f>
        <v/>
      </c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</row>
    <row r="172" spans="1:21" x14ac:dyDescent="0.3">
      <c r="A172" s="10" t="s">
        <v>1179</v>
      </c>
      <c r="B172" s="12"/>
      <c r="C172" s="9"/>
      <c r="D172" s="11" t="str">
        <f>IFERROR(VLOOKUP(C172,'Plan Cultivos'!$A$5:$X$204,2,FALSE()),"")</f>
        <v/>
      </c>
      <c r="E172" s="11" t="str">
        <f>IFERROR(VLOOKUP(C172,'Plan Cultivos'!$A$5:$X$204,4,FALSE()),"")</f>
        <v/>
      </c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</row>
    <row r="173" spans="1:21" x14ac:dyDescent="0.3">
      <c r="A173" s="10" t="s">
        <v>1180</v>
      </c>
      <c r="B173" s="12"/>
      <c r="C173" s="9"/>
      <c r="D173" s="11" t="str">
        <f>IFERROR(VLOOKUP(C173,'Plan Cultivos'!$A$5:$X$204,2,FALSE()),"")</f>
        <v/>
      </c>
      <c r="E173" s="11" t="str">
        <f>IFERROR(VLOOKUP(C173,'Plan Cultivos'!$A$5:$X$204,4,FALSE()),"")</f>
        <v/>
      </c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</row>
    <row r="174" spans="1:21" x14ac:dyDescent="0.3">
      <c r="A174" s="10" t="s">
        <v>1181</v>
      </c>
      <c r="B174" s="12"/>
      <c r="C174" s="9"/>
      <c r="D174" s="11" t="str">
        <f>IFERROR(VLOOKUP(C174,'Plan Cultivos'!$A$5:$X$204,2,FALSE()),"")</f>
        <v/>
      </c>
      <c r="E174" s="11" t="str">
        <f>IFERROR(VLOOKUP(C174,'Plan Cultivos'!$A$5:$X$204,4,FALSE()),"")</f>
        <v/>
      </c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</row>
    <row r="175" spans="1:21" x14ac:dyDescent="0.3">
      <c r="A175" s="10" t="s">
        <v>1182</v>
      </c>
      <c r="B175" s="12"/>
      <c r="C175" s="9"/>
      <c r="D175" s="11" t="str">
        <f>IFERROR(VLOOKUP(C175,'Plan Cultivos'!$A$5:$X$204,2,FALSE()),"")</f>
        <v/>
      </c>
      <c r="E175" s="11" t="str">
        <f>IFERROR(VLOOKUP(C175,'Plan Cultivos'!$A$5:$X$204,4,FALSE()),"")</f>
        <v/>
      </c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</row>
    <row r="176" spans="1:21" x14ac:dyDescent="0.3">
      <c r="A176" s="10" t="s">
        <v>1183</v>
      </c>
      <c r="B176" s="12"/>
      <c r="C176" s="9"/>
      <c r="D176" s="11" t="str">
        <f>IFERROR(VLOOKUP(C176,'Plan Cultivos'!$A$5:$X$204,2,FALSE()),"")</f>
        <v/>
      </c>
      <c r="E176" s="11" t="str">
        <f>IFERROR(VLOOKUP(C176,'Plan Cultivos'!$A$5:$X$204,4,FALSE()),"")</f>
        <v/>
      </c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</row>
    <row r="177" spans="1:21" x14ac:dyDescent="0.3">
      <c r="A177" s="10" t="s">
        <v>1184</v>
      </c>
      <c r="B177" s="12"/>
      <c r="C177" s="9"/>
      <c r="D177" s="11" t="str">
        <f>IFERROR(VLOOKUP(C177,'Plan Cultivos'!$A$5:$X$204,2,FALSE()),"")</f>
        <v/>
      </c>
      <c r="E177" s="11" t="str">
        <f>IFERROR(VLOOKUP(C177,'Plan Cultivos'!$A$5:$X$204,4,FALSE()),"")</f>
        <v/>
      </c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</row>
    <row r="178" spans="1:21" x14ac:dyDescent="0.3">
      <c r="A178" s="10" t="s">
        <v>1185</v>
      </c>
      <c r="B178" s="12"/>
      <c r="C178" s="9"/>
      <c r="D178" s="11" t="str">
        <f>IFERROR(VLOOKUP(C178,'Plan Cultivos'!$A$5:$X$204,2,FALSE()),"")</f>
        <v/>
      </c>
      <c r="E178" s="11" t="str">
        <f>IFERROR(VLOOKUP(C178,'Plan Cultivos'!$A$5:$X$204,4,FALSE()),"")</f>
        <v/>
      </c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</row>
    <row r="179" spans="1:21" x14ac:dyDescent="0.3">
      <c r="A179" s="10" t="s">
        <v>1186</v>
      </c>
      <c r="B179" s="12"/>
      <c r="C179" s="9"/>
      <c r="D179" s="11" t="str">
        <f>IFERROR(VLOOKUP(C179,'Plan Cultivos'!$A$5:$X$204,2,FALSE()),"")</f>
        <v/>
      </c>
      <c r="E179" s="11" t="str">
        <f>IFERROR(VLOOKUP(C179,'Plan Cultivos'!$A$5:$X$204,4,FALSE()),"")</f>
        <v/>
      </c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</row>
    <row r="180" spans="1:21" x14ac:dyDescent="0.3">
      <c r="A180" s="10" t="s">
        <v>1187</v>
      </c>
      <c r="B180" s="12"/>
      <c r="C180" s="9"/>
      <c r="D180" s="11" t="str">
        <f>IFERROR(VLOOKUP(C180,'Plan Cultivos'!$A$5:$X$204,2,FALSE()),"")</f>
        <v/>
      </c>
      <c r="E180" s="11" t="str">
        <f>IFERROR(VLOOKUP(C180,'Plan Cultivos'!$A$5:$X$204,4,FALSE()),"")</f>
        <v/>
      </c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</row>
    <row r="181" spans="1:21" x14ac:dyDescent="0.3">
      <c r="A181" s="10" t="s">
        <v>1188</v>
      </c>
      <c r="B181" s="12"/>
      <c r="C181" s="9"/>
      <c r="D181" s="11" t="str">
        <f>IFERROR(VLOOKUP(C181,'Plan Cultivos'!$A$5:$X$204,2,FALSE()),"")</f>
        <v/>
      </c>
      <c r="E181" s="11" t="str">
        <f>IFERROR(VLOOKUP(C181,'Plan Cultivos'!$A$5:$X$204,4,FALSE()),"")</f>
        <v/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</row>
    <row r="182" spans="1:21" x14ac:dyDescent="0.3">
      <c r="A182" s="10" t="s">
        <v>1189</v>
      </c>
      <c r="B182" s="12"/>
      <c r="C182" s="9"/>
      <c r="D182" s="11" t="str">
        <f>IFERROR(VLOOKUP(C182,'Plan Cultivos'!$A$5:$X$204,2,FALSE()),"")</f>
        <v/>
      </c>
      <c r="E182" s="11" t="str">
        <f>IFERROR(VLOOKUP(C182,'Plan Cultivos'!$A$5:$X$204,4,FALSE()),"")</f>
        <v/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</row>
    <row r="183" spans="1:21" x14ac:dyDescent="0.3">
      <c r="A183" s="10" t="s">
        <v>1190</v>
      </c>
      <c r="B183" s="12"/>
      <c r="C183" s="9"/>
      <c r="D183" s="11" t="str">
        <f>IFERROR(VLOOKUP(C183,'Plan Cultivos'!$A$5:$X$204,2,FALSE()),"")</f>
        <v/>
      </c>
      <c r="E183" s="11" t="str">
        <f>IFERROR(VLOOKUP(C183,'Plan Cultivos'!$A$5:$X$204,4,FALSE()),"")</f>
        <v/>
      </c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</row>
    <row r="184" spans="1:21" x14ac:dyDescent="0.3">
      <c r="A184" s="10" t="s">
        <v>1191</v>
      </c>
      <c r="B184" s="12"/>
      <c r="C184" s="9"/>
      <c r="D184" s="11" t="str">
        <f>IFERROR(VLOOKUP(C184,'Plan Cultivos'!$A$5:$X$204,2,FALSE()),"")</f>
        <v/>
      </c>
      <c r="E184" s="11" t="str">
        <f>IFERROR(VLOOKUP(C184,'Plan Cultivos'!$A$5:$X$204,4,FALSE()),"")</f>
        <v/>
      </c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</row>
    <row r="185" spans="1:21" x14ac:dyDescent="0.3">
      <c r="A185" s="10" t="s">
        <v>1192</v>
      </c>
      <c r="B185" s="12"/>
      <c r="C185" s="9"/>
      <c r="D185" s="11" t="str">
        <f>IFERROR(VLOOKUP(C185,'Plan Cultivos'!$A$5:$X$204,2,FALSE()),"")</f>
        <v/>
      </c>
      <c r="E185" s="11" t="str">
        <f>IFERROR(VLOOKUP(C185,'Plan Cultivos'!$A$5:$X$204,4,FALSE()),"")</f>
        <v/>
      </c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</row>
    <row r="186" spans="1:21" x14ac:dyDescent="0.3">
      <c r="A186" s="10" t="s">
        <v>1193</v>
      </c>
      <c r="B186" s="12"/>
      <c r="C186" s="9"/>
      <c r="D186" s="11" t="str">
        <f>IFERROR(VLOOKUP(C186,'Plan Cultivos'!$A$5:$X$204,2,FALSE()),"")</f>
        <v/>
      </c>
      <c r="E186" s="11" t="str">
        <f>IFERROR(VLOOKUP(C186,'Plan Cultivos'!$A$5:$X$204,4,FALSE()),"")</f>
        <v/>
      </c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</row>
    <row r="187" spans="1:21" x14ac:dyDescent="0.3">
      <c r="A187" s="10" t="s">
        <v>1194</v>
      </c>
      <c r="B187" s="12"/>
      <c r="C187" s="9"/>
      <c r="D187" s="11" t="str">
        <f>IFERROR(VLOOKUP(C187,'Plan Cultivos'!$A$5:$X$204,2,FALSE()),"")</f>
        <v/>
      </c>
      <c r="E187" s="11" t="str">
        <f>IFERROR(VLOOKUP(C187,'Plan Cultivos'!$A$5:$X$204,4,FALSE()),"")</f>
        <v/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</row>
    <row r="188" spans="1:21" x14ac:dyDescent="0.3">
      <c r="A188" s="10" t="s">
        <v>1195</v>
      </c>
      <c r="B188" s="12"/>
      <c r="C188" s="9"/>
      <c r="D188" s="11" t="str">
        <f>IFERROR(VLOOKUP(C188,'Plan Cultivos'!$A$5:$X$204,2,FALSE()),"")</f>
        <v/>
      </c>
      <c r="E188" s="11" t="str">
        <f>IFERROR(VLOOKUP(C188,'Plan Cultivos'!$A$5:$X$204,4,FALSE()),"")</f>
        <v/>
      </c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</row>
    <row r="189" spans="1:21" x14ac:dyDescent="0.3">
      <c r="A189" s="10" t="s">
        <v>1196</v>
      </c>
      <c r="B189" s="12"/>
      <c r="C189" s="9"/>
      <c r="D189" s="11" t="str">
        <f>IFERROR(VLOOKUP(C189,'Plan Cultivos'!$A$5:$X$204,2,FALSE()),"")</f>
        <v/>
      </c>
      <c r="E189" s="11" t="str">
        <f>IFERROR(VLOOKUP(C189,'Plan Cultivos'!$A$5:$X$204,4,FALSE()),"")</f>
        <v/>
      </c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</row>
    <row r="190" spans="1:21" x14ac:dyDescent="0.3">
      <c r="A190" s="10" t="s">
        <v>1197</v>
      </c>
      <c r="B190" s="12"/>
      <c r="C190" s="9"/>
      <c r="D190" s="11" t="str">
        <f>IFERROR(VLOOKUP(C190,'Plan Cultivos'!$A$5:$X$204,2,FALSE()),"")</f>
        <v/>
      </c>
      <c r="E190" s="11" t="str">
        <f>IFERROR(VLOOKUP(C190,'Plan Cultivos'!$A$5:$X$204,4,FALSE()),"")</f>
        <v/>
      </c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</row>
    <row r="191" spans="1:21" x14ac:dyDescent="0.3">
      <c r="A191" s="10" t="s">
        <v>1198</v>
      </c>
      <c r="B191" s="12"/>
      <c r="C191" s="9"/>
      <c r="D191" s="11" t="str">
        <f>IFERROR(VLOOKUP(C191,'Plan Cultivos'!$A$5:$X$204,2,FALSE()),"")</f>
        <v/>
      </c>
      <c r="E191" s="11" t="str">
        <f>IFERROR(VLOOKUP(C191,'Plan Cultivos'!$A$5:$X$204,4,FALSE()),"")</f>
        <v/>
      </c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</row>
    <row r="192" spans="1:21" x14ac:dyDescent="0.3">
      <c r="A192" s="10" t="s">
        <v>1199</v>
      </c>
      <c r="B192" s="12"/>
      <c r="C192" s="9"/>
      <c r="D192" s="11" t="str">
        <f>IFERROR(VLOOKUP(C192,'Plan Cultivos'!$A$5:$X$204,2,FALSE()),"")</f>
        <v/>
      </c>
      <c r="E192" s="11" t="str">
        <f>IFERROR(VLOOKUP(C192,'Plan Cultivos'!$A$5:$X$204,4,FALSE()),"")</f>
        <v/>
      </c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</row>
    <row r="193" spans="1:21" x14ac:dyDescent="0.3">
      <c r="A193" s="10" t="s">
        <v>1200</v>
      </c>
      <c r="B193" s="12"/>
      <c r="C193" s="9"/>
      <c r="D193" s="11" t="str">
        <f>IFERROR(VLOOKUP(C193,'Plan Cultivos'!$A$5:$X$204,2,FALSE()),"")</f>
        <v/>
      </c>
      <c r="E193" s="11" t="str">
        <f>IFERROR(VLOOKUP(C193,'Plan Cultivos'!$A$5:$X$204,4,FALSE()),"")</f>
        <v/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</row>
    <row r="194" spans="1:21" x14ac:dyDescent="0.3">
      <c r="A194" s="10" t="s">
        <v>1201</v>
      </c>
      <c r="B194" s="12"/>
      <c r="C194" s="9"/>
      <c r="D194" s="11" t="str">
        <f>IFERROR(VLOOKUP(C194,'Plan Cultivos'!$A$5:$X$204,2,FALSE()),"")</f>
        <v/>
      </c>
      <c r="E194" s="11" t="str">
        <f>IFERROR(VLOOKUP(C194,'Plan Cultivos'!$A$5:$X$204,4,FALSE()),"")</f>
        <v/>
      </c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</row>
    <row r="195" spans="1:21" x14ac:dyDescent="0.3">
      <c r="A195" s="10" t="s">
        <v>1202</v>
      </c>
      <c r="B195" s="12"/>
      <c r="C195" s="9"/>
      <c r="D195" s="11" t="str">
        <f>IFERROR(VLOOKUP(C195,'Plan Cultivos'!$A$5:$X$204,2,FALSE()),"")</f>
        <v/>
      </c>
      <c r="E195" s="11" t="str">
        <f>IFERROR(VLOOKUP(C195,'Plan Cultivos'!$A$5:$X$204,4,FALSE()),"")</f>
        <v/>
      </c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</row>
    <row r="196" spans="1:21" x14ac:dyDescent="0.3">
      <c r="A196" s="10" t="s">
        <v>1203</v>
      </c>
      <c r="B196" s="12"/>
      <c r="C196" s="9"/>
      <c r="D196" s="11" t="str">
        <f>IFERROR(VLOOKUP(C196,'Plan Cultivos'!$A$5:$X$204,2,FALSE()),"")</f>
        <v/>
      </c>
      <c r="E196" s="11" t="str">
        <f>IFERROR(VLOOKUP(C196,'Plan Cultivos'!$A$5:$X$204,4,FALSE()),"")</f>
        <v/>
      </c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</row>
    <row r="197" spans="1:21" x14ac:dyDescent="0.3">
      <c r="A197" s="10" t="s">
        <v>1204</v>
      </c>
      <c r="B197" s="12"/>
      <c r="C197" s="9"/>
      <c r="D197" s="11" t="str">
        <f>IFERROR(VLOOKUP(C197,'Plan Cultivos'!$A$5:$X$204,2,FALSE()),"")</f>
        <v/>
      </c>
      <c r="E197" s="11" t="str">
        <f>IFERROR(VLOOKUP(C197,'Plan Cultivos'!$A$5:$X$204,4,FALSE()),"")</f>
        <v/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</row>
    <row r="198" spans="1:21" x14ac:dyDescent="0.3">
      <c r="A198" s="10" t="s">
        <v>1205</v>
      </c>
      <c r="B198" s="12"/>
      <c r="C198" s="9"/>
      <c r="D198" s="11" t="str">
        <f>IFERROR(VLOOKUP(C198,'Plan Cultivos'!$A$5:$X$204,2,FALSE()),"")</f>
        <v/>
      </c>
      <c r="E198" s="11" t="str">
        <f>IFERROR(VLOOKUP(C198,'Plan Cultivos'!$A$5:$X$204,4,FALSE()),"")</f>
        <v/>
      </c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</row>
    <row r="199" spans="1:21" x14ac:dyDescent="0.3">
      <c r="A199" s="10" t="s">
        <v>1206</v>
      </c>
      <c r="B199" s="12"/>
      <c r="C199" s="9"/>
      <c r="D199" s="11" t="str">
        <f>IFERROR(VLOOKUP(C199,'Plan Cultivos'!$A$5:$X$204,2,FALSE()),"")</f>
        <v/>
      </c>
      <c r="E199" s="11" t="str">
        <f>IFERROR(VLOOKUP(C199,'Plan Cultivos'!$A$5:$X$204,4,FALSE()),"")</f>
        <v/>
      </c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</row>
    <row r="200" spans="1:21" x14ac:dyDescent="0.3">
      <c r="A200" s="10" t="s">
        <v>1207</v>
      </c>
      <c r="B200" s="12"/>
      <c r="C200" s="9"/>
      <c r="D200" s="11" t="str">
        <f>IFERROR(VLOOKUP(C200,'Plan Cultivos'!$A$5:$X$204,2,FALSE()),"")</f>
        <v/>
      </c>
      <c r="E200" s="11" t="str">
        <f>IFERROR(VLOOKUP(C200,'Plan Cultivos'!$A$5:$X$204,4,FALSE()),"")</f>
        <v/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</row>
    <row r="201" spans="1:21" x14ac:dyDescent="0.3">
      <c r="A201" s="10" t="s">
        <v>1208</v>
      </c>
      <c r="B201" s="12"/>
      <c r="C201" s="9"/>
      <c r="D201" s="11" t="str">
        <f>IFERROR(VLOOKUP(C201,'Plan Cultivos'!$A$5:$X$204,2,FALSE()),"")</f>
        <v/>
      </c>
      <c r="E201" s="11" t="str">
        <f>IFERROR(VLOOKUP(C201,'Plan Cultivos'!$A$5:$X$204,4,FALSE()),"")</f>
        <v/>
      </c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</row>
    <row r="202" spans="1:21" x14ac:dyDescent="0.3">
      <c r="A202" s="10" t="s">
        <v>1209</v>
      </c>
      <c r="B202" s="12"/>
      <c r="C202" s="9"/>
      <c r="D202" s="11" t="str">
        <f>IFERROR(VLOOKUP(C202,'Plan Cultivos'!$A$5:$X$204,2,FALSE()),"")</f>
        <v/>
      </c>
      <c r="E202" s="11" t="str">
        <f>IFERROR(VLOOKUP(C202,'Plan Cultivos'!$A$5:$X$204,4,FALSE()),"")</f>
        <v/>
      </c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</row>
    <row r="203" spans="1:21" x14ac:dyDescent="0.3">
      <c r="A203" s="10" t="s">
        <v>1210</v>
      </c>
      <c r="B203" s="12"/>
      <c r="C203" s="9"/>
      <c r="D203" s="11" t="str">
        <f>IFERROR(VLOOKUP(C203,'Plan Cultivos'!$A$5:$X$204,2,FALSE()),"")</f>
        <v/>
      </c>
      <c r="E203" s="11" t="str">
        <f>IFERROR(VLOOKUP(C203,'Plan Cultivos'!$A$5:$X$204,4,FALSE()),"")</f>
        <v/>
      </c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</row>
    <row r="204" spans="1:21" x14ac:dyDescent="0.3">
      <c r="A204" s="10" t="s">
        <v>1211</v>
      </c>
      <c r="B204" s="12"/>
      <c r="C204" s="9"/>
      <c r="D204" s="11" t="str">
        <f>IFERROR(VLOOKUP(C204,'Plan Cultivos'!$A$5:$X$204,2,FALSE()),"")</f>
        <v/>
      </c>
      <c r="E204" s="11" t="str">
        <f>IFERROR(VLOOKUP(C204,'Plan Cultivos'!$A$5:$X$204,4,FALSE()),"")</f>
        <v/>
      </c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</row>
    <row r="205" spans="1:21" x14ac:dyDescent="0.3">
      <c r="A205" s="10" t="s">
        <v>1212</v>
      </c>
      <c r="B205" s="12"/>
      <c r="C205" s="9"/>
      <c r="D205" s="11" t="str">
        <f>IFERROR(VLOOKUP(C205,'Plan Cultivos'!$A$5:$X$204,2,FALSE()),"")</f>
        <v/>
      </c>
      <c r="E205" s="11" t="str">
        <f>IFERROR(VLOOKUP(C205,'Plan Cultivos'!$A$5:$X$204,4,FALSE()),"")</f>
        <v/>
      </c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</row>
    <row r="206" spans="1:21" x14ac:dyDescent="0.3">
      <c r="A206" s="10" t="s">
        <v>1213</v>
      </c>
      <c r="B206" s="12"/>
      <c r="C206" s="9"/>
      <c r="D206" s="11" t="str">
        <f>IFERROR(VLOOKUP(C206,'Plan Cultivos'!$A$5:$X$204,2,FALSE()),"")</f>
        <v/>
      </c>
      <c r="E206" s="11" t="str">
        <f>IFERROR(VLOOKUP(C206,'Plan Cultivos'!$A$5:$X$204,4,FALSE()),"")</f>
        <v/>
      </c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</row>
    <row r="207" spans="1:21" x14ac:dyDescent="0.3">
      <c r="A207" s="10" t="s">
        <v>1214</v>
      </c>
      <c r="B207" s="12"/>
      <c r="C207" s="9"/>
      <c r="D207" s="11" t="str">
        <f>IFERROR(VLOOKUP(C207,'Plan Cultivos'!$A$5:$X$204,2,FALSE()),"")</f>
        <v/>
      </c>
      <c r="E207" s="11" t="str">
        <f>IFERROR(VLOOKUP(C207,'Plan Cultivos'!$A$5:$X$204,4,FALSE()),"")</f>
        <v/>
      </c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</row>
    <row r="208" spans="1:21" x14ac:dyDescent="0.3">
      <c r="A208" s="10" t="s">
        <v>1215</v>
      </c>
      <c r="B208" s="12"/>
      <c r="C208" s="9"/>
      <c r="D208" s="11" t="str">
        <f>IFERROR(VLOOKUP(C208,'Plan Cultivos'!$A$5:$X$204,2,FALSE()),"")</f>
        <v/>
      </c>
      <c r="E208" s="11" t="str">
        <f>IFERROR(VLOOKUP(C208,'Plan Cultivos'!$A$5:$X$204,4,FALSE()),"")</f>
        <v/>
      </c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</row>
    <row r="209" spans="1:21" x14ac:dyDescent="0.3">
      <c r="A209" s="10" t="s">
        <v>1216</v>
      </c>
      <c r="B209" s="12"/>
      <c r="C209" s="9"/>
      <c r="D209" s="11" t="str">
        <f>IFERROR(VLOOKUP(C209,'Plan Cultivos'!$A$5:$X$204,2,FALSE()),"")</f>
        <v/>
      </c>
      <c r="E209" s="11" t="str">
        <f>IFERROR(VLOOKUP(C209,'Plan Cultivos'!$A$5:$X$204,4,FALSE()),"")</f>
        <v/>
      </c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</row>
    <row r="210" spans="1:21" x14ac:dyDescent="0.3">
      <c r="A210" s="10" t="s">
        <v>1217</v>
      </c>
      <c r="B210" s="12"/>
      <c r="C210" s="9"/>
      <c r="D210" s="11" t="str">
        <f>IFERROR(VLOOKUP(C210,'Plan Cultivos'!$A$5:$X$204,2,FALSE()),"")</f>
        <v/>
      </c>
      <c r="E210" s="11" t="str">
        <f>IFERROR(VLOOKUP(C210,'Plan Cultivos'!$A$5:$X$204,4,FALSE()),"")</f>
        <v/>
      </c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</row>
    <row r="211" spans="1:21" x14ac:dyDescent="0.3">
      <c r="A211" s="10" t="s">
        <v>1218</v>
      </c>
      <c r="B211" s="12"/>
      <c r="C211" s="9"/>
      <c r="D211" s="11" t="str">
        <f>IFERROR(VLOOKUP(C211,'Plan Cultivos'!$A$5:$X$204,2,FALSE()),"")</f>
        <v/>
      </c>
      <c r="E211" s="11" t="str">
        <f>IFERROR(VLOOKUP(C211,'Plan Cultivos'!$A$5:$X$204,4,FALSE()),"")</f>
        <v/>
      </c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</row>
    <row r="212" spans="1:21" x14ac:dyDescent="0.3">
      <c r="A212" s="10" t="s">
        <v>1219</v>
      </c>
      <c r="B212" s="12"/>
      <c r="C212" s="9"/>
      <c r="D212" s="11" t="str">
        <f>IFERROR(VLOOKUP(C212,'Plan Cultivos'!$A$5:$X$204,2,FALSE()),"")</f>
        <v/>
      </c>
      <c r="E212" s="11" t="str">
        <f>IFERROR(VLOOKUP(C212,'Plan Cultivos'!$A$5:$X$204,4,FALSE()),"")</f>
        <v/>
      </c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</row>
    <row r="213" spans="1:21" x14ac:dyDescent="0.3">
      <c r="A213" s="10" t="s">
        <v>1220</v>
      </c>
      <c r="B213" s="12"/>
      <c r="C213" s="9"/>
      <c r="D213" s="11" t="str">
        <f>IFERROR(VLOOKUP(C213,'Plan Cultivos'!$A$5:$X$204,2,FALSE()),"")</f>
        <v/>
      </c>
      <c r="E213" s="11" t="str">
        <f>IFERROR(VLOOKUP(C213,'Plan Cultivos'!$A$5:$X$204,4,FALSE()),"")</f>
        <v/>
      </c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</row>
    <row r="214" spans="1:21" x14ac:dyDescent="0.3">
      <c r="A214" s="10" t="s">
        <v>1221</v>
      </c>
      <c r="B214" s="12"/>
      <c r="C214" s="9"/>
      <c r="D214" s="11" t="str">
        <f>IFERROR(VLOOKUP(C214,'Plan Cultivos'!$A$5:$X$204,2,FALSE()),"")</f>
        <v/>
      </c>
      <c r="E214" s="11" t="str">
        <f>IFERROR(VLOOKUP(C214,'Plan Cultivos'!$A$5:$X$204,4,FALSE()),"")</f>
        <v/>
      </c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</row>
    <row r="215" spans="1:21" x14ac:dyDescent="0.3">
      <c r="A215" s="10" t="s">
        <v>1222</v>
      </c>
      <c r="B215" s="12"/>
      <c r="C215" s="9"/>
      <c r="D215" s="11" t="str">
        <f>IFERROR(VLOOKUP(C215,'Plan Cultivos'!$A$5:$X$204,2,FALSE()),"")</f>
        <v/>
      </c>
      <c r="E215" s="11" t="str">
        <f>IFERROR(VLOOKUP(C215,'Plan Cultivos'!$A$5:$X$204,4,FALSE()),"")</f>
        <v/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</row>
    <row r="216" spans="1:21" x14ac:dyDescent="0.3">
      <c r="A216" s="10" t="s">
        <v>1223</v>
      </c>
      <c r="B216" s="12"/>
      <c r="C216" s="9"/>
      <c r="D216" s="11" t="str">
        <f>IFERROR(VLOOKUP(C216,'Plan Cultivos'!$A$5:$X$204,2,FALSE()),"")</f>
        <v/>
      </c>
      <c r="E216" s="11" t="str">
        <f>IFERROR(VLOOKUP(C216,'Plan Cultivos'!$A$5:$X$204,4,FALSE()),"")</f>
        <v/>
      </c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</row>
    <row r="217" spans="1:21" x14ac:dyDescent="0.3">
      <c r="A217" s="10" t="s">
        <v>1224</v>
      </c>
      <c r="B217" s="12"/>
      <c r="C217" s="9"/>
      <c r="D217" s="11" t="str">
        <f>IFERROR(VLOOKUP(C217,'Plan Cultivos'!$A$5:$X$204,2,FALSE()),"")</f>
        <v/>
      </c>
      <c r="E217" s="11" t="str">
        <f>IFERROR(VLOOKUP(C217,'Plan Cultivos'!$A$5:$X$204,4,FALSE()),"")</f>
        <v/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</row>
    <row r="218" spans="1:21" x14ac:dyDescent="0.3">
      <c r="A218" s="10" t="s">
        <v>1225</v>
      </c>
      <c r="B218" s="12"/>
      <c r="C218" s="9"/>
      <c r="D218" s="11" t="str">
        <f>IFERROR(VLOOKUP(C218,'Plan Cultivos'!$A$5:$X$204,2,FALSE()),"")</f>
        <v/>
      </c>
      <c r="E218" s="11" t="str">
        <f>IFERROR(VLOOKUP(C218,'Plan Cultivos'!$A$5:$X$204,4,FALSE()),"")</f>
        <v/>
      </c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</row>
    <row r="219" spans="1:21" x14ac:dyDescent="0.3">
      <c r="A219" s="10" t="s">
        <v>1226</v>
      </c>
      <c r="B219" s="12"/>
      <c r="C219" s="9"/>
      <c r="D219" s="11" t="str">
        <f>IFERROR(VLOOKUP(C219,'Plan Cultivos'!$A$5:$X$204,2,FALSE()),"")</f>
        <v/>
      </c>
      <c r="E219" s="11" t="str">
        <f>IFERROR(VLOOKUP(C219,'Plan Cultivos'!$A$5:$X$204,4,FALSE()),"")</f>
        <v/>
      </c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</row>
    <row r="220" spans="1:21" x14ac:dyDescent="0.3">
      <c r="A220" s="10" t="s">
        <v>1227</v>
      </c>
      <c r="B220" s="12"/>
      <c r="C220" s="9"/>
      <c r="D220" s="11" t="str">
        <f>IFERROR(VLOOKUP(C220,'Plan Cultivos'!$A$5:$X$204,2,FALSE()),"")</f>
        <v/>
      </c>
      <c r="E220" s="11" t="str">
        <f>IFERROR(VLOOKUP(C220,'Plan Cultivos'!$A$5:$X$204,4,FALSE()),"")</f>
        <v/>
      </c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</row>
    <row r="221" spans="1:21" x14ac:dyDescent="0.3">
      <c r="A221" s="10" t="s">
        <v>1228</v>
      </c>
      <c r="B221" s="12"/>
      <c r="C221" s="9"/>
      <c r="D221" s="11" t="str">
        <f>IFERROR(VLOOKUP(C221,'Plan Cultivos'!$A$5:$X$204,2,FALSE()),"")</f>
        <v/>
      </c>
      <c r="E221" s="11" t="str">
        <f>IFERROR(VLOOKUP(C221,'Plan Cultivos'!$A$5:$X$204,4,FALSE()),"")</f>
        <v/>
      </c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</row>
    <row r="222" spans="1:21" x14ac:dyDescent="0.3">
      <c r="A222" s="10" t="s">
        <v>1229</v>
      </c>
      <c r="B222" s="12"/>
      <c r="C222" s="9"/>
      <c r="D222" s="11" t="str">
        <f>IFERROR(VLOOKUP(C222,'Plan Cultivos'!$A$5:$X$204,2,FALSE()),"")</f>
        <v/>
      </c>
      <c r="E222" s="11" t="str">
        <f>IFERROR(VLOOKUP(C222,'Plan Cultivos'!$A$5:$X$204,4,FALSE()),"")</f>
        <v/>
      </c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</row>
    <row r="223" spans="1:21" x14ac:dyDescent="0.3">
      <c r="A223" s="10" t="s">
        <v>1230</v>
      </c>
      <c r="B223" s="12"/>
      <c r="C223" s="9"/>
      <c r="D223" s="11" t="str">
        <f>IFERROR(VLOOKUP(C223,'Plan Cultivos'!$A$5:$X$204,2,FALSE()),"")</f>
        <v/>
      </c>
      <c r="E223" s="11" t="str">
        <f>IFERROR(VLOOKUP(C223,'Plan Cultivos'!$A$5:$X$204,4,FALSE()),"")</f>
        <v/>
      </c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</row>
    <row r="224" spans="1:21" x14ac:dyDescent="0.3">
      <c r="A224" s="10" t="s">
        <v>1231</v>
      </c>
      <c r="B224" s="12"/>
      <c r="C224" s="9"/>
      <c r="D224" s="11" t="str">
        <f>IFERROR(VLOOKUP(C224,'Plan Cultivos'!$A$5:$X$204,2,FALSE()),"")</f>
        <v/>
      </c>
      <c r="E224" s="11" t="str">
        <f>IFERROR(VLOOKUP(C224,'Plan Cultivos'!$A$5:$X$204,4,FALSE()),"")</f>
        <v/>
      </c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</row>
    <row r="225" spans="1:21" x14ac:dyDescent="0.3">
      <c r="A225" s="10" t="s">
        <v>1232</v>
      </c>
      <c r="B225" s="12"/>
      <c r="C225" s="9"/>
      <c r="D225" s="11" t="str">
        <f>IFERROR(VLOOKUP(C225,'Plan Cultivos'!$A$5:$X$204,2,FALSE()),"")</f>
        <v/>
      </c>
      <c r="E225" s="11" t="str">
        <f>IFERROR(VLOOKUP(C225,'Plan Cultivos'!$A$5:$X$204,4,FALSE()),"")</f>
        <v/>
      </c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</row>
    <row r="226" spans="1:21" x14ac:dyDescent="0.3">
      <c r="A226" s="10" t="s">
        <v>1233</v>
      </c>
      <c r="B226" s="12"/>
      <c r="C226" s="9"/>
      <c r="D226" s="11" t="str">
        <f>IFERROR(VLOOKUP(C226,'Plan Cultivos'!$A$5:$X$204,2,FALSE()),"")</f>
        <v/>
      </c>
      <c r="E226" s="11" t="str">
        <f>IFERROR(VLOOKUP(C226,'Plan Cultivos'!$A$5:$X$204,4,FALSE()),"")</f>
        <v/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</row>
    <row r="227" spans="1:21" x14ac:dyDescent="0.3">
      <c r="A227" s="10" t="s">
        <v>1234</v>
      </c>
      <c r="B227" s="12"/>
      <c r="C227" s="9"/>
      <c r="D227" s="11" t="str">
        <f>IFERROR(VLOOKUP(C227,'Plan Cultivos'!$A$5:$X$204,2,FALSE()),"")</f>
        <v/>
      </c>
      <c r="E227" s="11" t="str">
        <f>IFERROR(VLOOKUP(C227,'Plan Cultivos'!$A$5:$X$204,4,FALSE()),"")</f>
        <v/>
      </c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</row>
    <row r="228" spans="1:21" x14ac:dyDescent="0.3">
      <c r="A228" s="10" t="s">
        <v>1235</v>
      </c>
      <c r="B228" s="12"/>
      <c r="C228" s="9"/>
      <c r="D228" s="11" t="str">
        <f>IFERROR(VLOOKUP(C228,'Plan Cultivos'!$A$5:$X$204,2,FALSE()),"")</f>
        <v/>
      </c>
      <c r="E228" s="11" t="str">
        <f>IFERROR(VLOOKUP(C228,'Plan Cultivos'!$A$5:$X$204,4,FALSE()),"")</f>
        <v/>
      </c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</row>
    <row r="229" spans="1:21" x14ac:dyDescent="0.3">
      <c r="A229" s="10" t="s">
        <v>1236</v>
      </c>
      <c r="B229" s="12"/>
      <c r="C229" s="9"/>
      <c r="D229" s="11" t="str">
        <f>IFERROR(VLOOKUP(C229,'Plan Cultivos'!$A$5:$X$204,2,FALSE()),"")</f>
        <v/>
      </c>
      <c r="E229" s="11" t="str">
        <f>IFERROR(VLOOKUP(C229,'Plan Cultivos'!$A$5:$X$204,4,FALSE()),"")</f>
        <v/>
      </c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</row>
    <row r="230" spans="1:21" x14ac:dyDescent="0.3">
      <c r="A230" s="10" t="s">
        <v>1237</v>
      </c>
      <c r="B230" s="12"/>
      <c r="C230" s="9"/>
      <c r="D230" s="11" t="str">
        <f>IFERROR(VLOOKUP(C230,'Plan Cultivos'!$A$5:$X$204,2,FALSE()),"")</f>
        <v/>
      </c>
      <c r="E230" s="11" t="str">
        <f>IFERROR(VLOOKUP(C230,'Plan Cultivos'!$A$5:$X$204,4,FALSE()),"")</f>
        <v/>
      </c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</row>
    <row r="231" spans="1:21" x14ac:dyDescent="0.3">
      <c r="A231" s="10" t="s">
        <v>1238</v>
      </c>
      <c r="B231" s="12"/>
      <c r="C231" s="9"/>
      <c r="D231" s="11" t="str">
        <f>IFERROR(VLOOKUP(C231,'Plan Cultivos'!$A$5:$X$204,2,FALSE()),"")</f>
        <v/>
      </c>
      <c r="E231" s="11" t="str">
        <f>IFERROR(VLOOKUP(C231,'Plan Cultivos'!$A$5:$X$204,4,FALSE()),"")</f>
        <v/>
      </c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</row>
    <row r="232" spans="1:21" x14ac:dyDescent="0.3">
      <c r="A232" s="10" t="s">
        <v>1239</v>
      </c>
      <c r="B232" s="12"/>
      <c r="C232" s="9"/>
      <c r="D232" s="11" t="str">
        <f>IFERROR(VLOOKUP(C232,'Plan Cultivos'!$A$5:$X$204,2,FALSE()),"")</f>
        <v/>
      </c>
      <c r="E232" s="11" t="str">
        <f>IFERROR(VLOOKUP(C232,'Plan Cultivos'!$A$5:$X$204,4,FALSE()),"")</f>
        <v/>
      </c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</row>
    <row r="233" spans="1:21" x14ac:dyDescent="0.3">
      <c r="A233" s="10" t="s">
        <v>1240</v>
      </c>
      <c r="B233" s="12"/>
      <c r="C233" s="9"/>
      <c r="D233" s="11" t="str">
        <f>IFERROR(VLOOKUP(C233,'Plan Cultivos'!$A$5:$X$204,2,FALSE()),"")</f>
        <v/>
      </c>
      <c r="E233" s="11" t="str">
        <f>IFERROR(VLOOKUP(C233,'Plan Cultivos'!$A$5:$X$204,4,FALSE()),"")</f>
        <v/>
      </c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</row>
    <row r="234" spans="1:21" x14ac:dyDescent="0.3">
      <c r="A234" s="10" t="s">
        <v>1241</v>
      </c>
      <c r="B234" s="12"/>
      <c r="C234" s="9"/>
      <c r="D234" s="11" t="str">
        <f>IFERROR(VLOOKUP(C234,'Plan Cultivos'!$A$5:$X$204,2,FALSE()),"")</f>
        <v/>
      </c>
      <c r="E234" s="11" t="str">
        <f>IFERROR(VLOOKUP(C234,'Plan Cultivos'!$A$5:$X$204,4,FALSE()),"")</f>
        <v/>
      </c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</row>
    <row r="235" spans="1:21" x14ac:dyDescent="0.3">
      <c r="A235" s="10" t="s">
        <v>1242</v>
      </c>
      <c r="B235" s="12"/>
      <c r="C235" s="9"/>
      <c r="D235" s="11" t="str">
        <f>IFERROR(VLOOKUP(C235,'Plan Cultivos'!$A$5:$X$204,2,FALSE()),"")</f>
        <v/>
      </c>
      <c r="E235" s="11" t="str">
        <f>IFERROR(VLOOKUP(C235,'Plan Cultivos'!$A$5:$X$204,4,FALSE()),"")</f>
        <v/>
      </c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</row>
    <row r="236" spans="1:21" x14ac:dyDescent="0.3">
      <c r="A236" s="10" t="s">
        <v>1243</v>
      </c>
      <c r="B236" s="12"/>
      <c r="C236" s="9"/>
      <c r="D236" s="11" t="str">
        <f>IFERROR(VLOOKUP(C236,'Plan Cultivos'!$A$5:$X$204,2,FALSE()),"")</f>
        <v/>
      </c>
      <c r="E236" s="11" t="str">
        <f>IFERROR(VLOOKUP(C236,'Plan Cultivos'!$A$5:$X$204,4,FALSE()),"")</f>
        <v/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</row>
    <row r="237" spans="1:21" x14ac:dyDescent="0.3">
      <c r="A237" s="10" t="s">
        <v>1244</v>
      </c>
      <c r="B237" s="12"/>
      <c r="C237" s="9"/>
      <c r="D237" s="11" t="str">
        <f>IFERROR(VLOOKUP(C237,'Plan Cultivos'!$A$5:$X$204,2,FALSE()),"")</f>
        <v/>
      </c>
      <c r="E237" s="11" t="str">
        <f>IFERROR(VLOOKUP(C237,'Plan Cultivos'!$A$5:$X$204,4,FALSE()),"")</f>
        <v/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</row>
    <row r="238" spans="1:21" x14ac:dyDescent="0.3">
      <c r="A238" s="10" t="s">
        <v>1245</v>
      </c>
      <c r="B238" s="12"/>
      <c r="C238" s="9"/>
      <c r="D238" s="11" t="str">
        <f>IFERROR(VLOOKUP(C238,'Plan Cultivos'!$A$5:$X$204,2,FALSE()),"")</f>
        <v/>
      </c>
      <c r="E238" s="11" t="str">
        <f>IFERROR(VLOOKUP(C238,'Plan Cultivos'!$A$5:$X$204,4,FALSE()),"")</f>
        <v/>
      </c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</row>
    <row r="239" spans="1:21" x14ac:dyDescent="0.3">
      <c r="A239" s="10" t="s">
        <v>1246</v>
      </c>
      <c r="B239" s="12"/>
      <c r="C239" s="9"/>
      <c r="D239" s="11" t="str">
        <f>IFERROR(VLOOKUP(C239,'Plan Cultivos'!$A$5:$X$204,2,FALSE()),"")</f>
        <v/>
      </c>
      <c r="E239" s="11" t="str">
        <f>IFERROR(VLOOKUP(C239,'Plan Cultivos'!$A$5:$X$204,4,FALSE()),"")</f>
        <v/>
      </c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</row>
    <row r="240" spans="1:21" x14ac:dyDescent="0.3">
      <c r="A240" s="10" t="s">
        <v>1247</v>
      </c>
      <c r="B240" s="12"/>
      <c r="C240" s="9"/>
      <c r="D240" s="11" t="str">
        <f>IFERROR(VLOOKUP(C240,'Plan Cultivos'!$A$5:$X$204,2,FALSE()),"")</f>
        <v/>
      </c>
      <c r="E240" s="11" t="str">
        <f>IFERROR(VLOOKUP(C240,'Plan Cultivos'!$A$5:$X$204,4,FALSE()),"")</f>
        <v/>
      </c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</row>
    <row r="241" spans="1:21" x14ac:dyDescent="0.3">
      <c r="A241" s="10" t="s">
        <v>1248</v>
      </c>
      <c r="B241" s="12"/>
      <c r="C241" s="9"/>
      <c r="D241" s="11" t="str">
        <f>IFERROR(VLOOKUP(C241,'Plan Cultivos'!$A$5:$X$204,2,FALSE()),"")</f>
        <v/>
      </c>
      <c r="E241" s="11" t="str">
        <f>IFERROR(VLOOKUP(C241,'Plan Cultivos'!$A$5:$X$204,4,FALSE()),"")</f>
        <v/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</row>
    <row r="242" spans="1:21" x14ac:dyDescent="0.3">
      <c r="A242" s="10" t="s">
        <v>1249</v>
      </c>
      <c r="B242" s="12"/>
      <c r="C242" s="9"/>
      <c r="D242" s="11" t="str">
        <f>IFERROR(VLOOKUP(C242,'Plan Cultivos'!$A$5:$X$204,2,FALSE()),"")</f>
        <v/>
      </c>
      <c r="E242" s="11" t="str">
        <f>IFERROR(VLOOKUP(C242,'Plan Cultivos'!$A$5:$X$204,4,FALSE()),"")</f>
        <v/>
      </c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</row>
    <row r="243" spans="1:21" x14ac:dyDescent="0.3">
      <c r="A243" s="10" t="s">
        <v>1250</v>
      </c>
      <c r="B243" s="12"/>
      <c r="C243" s="9"/>
      <c r="D243" s="11" t="str">
        <f>IFERROR(VLOOKUP(C243,'Plan Cultivos'!$A$5:$X$204,2,FALSE()),"")</f>
        <v/>
      </c>
      <c r="E243" s="11" t="str">
        <f>IFERROR(VLOOKUP(C243,'Plan Cultivos'!$A$5:$X$204,4,FALSE()),"")</f>
        <v/>
      </c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</row>
    <row r="244" spans="1:21" x14ac:dyDescent="0.3">
      <c r="A244" s="10" t="s">
        <v>1251</v>
      </c>
      <c r="B244" s="12"/>
      <c r="C244" s="9"/>
      <c r="D244" s="11" t="str">
        <f>IFERROR(VLOOKUP(C244,'Plan Cultivos'!$A$5:$X$204,2,FALSE()),"")</f>
        <v/>
      </c>
      <c r="E244" s="11" t="str">
        <f>IFERROR(VLOOKUP(C244,'Plan Cultivos'!$A$5:$X$204,4,FALSE()),"")</f>
        <v/>
      </c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</row>
    <row r="245" spans="1:21" x14ac:dyDescent="0.3">
      <c r="A245" s="10" t="s">
        <v>1252</v>
      </c>
      <c r="B245" s="12"/>
      <c r="C245" s="9"/>
      <c r="D245" s="11" t="str">
        <f>IFERROR(VLOOKUP(C245,'Plan Cultivos'!$A$5:$X$204,2,FALSE()),"")</f>
        <v/>
      </c>
      <c r="E245" s="11" t="str">
        <f>IFERROR(VLOOKUP(C245,'Plan Cultivos'!$A$5:$X$204,4,FALSE()),"")</f>
        <v/>
      </c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</row>
    <row r="246" spans="1:21" x14ac:dyDescent="0.3">
      <c r="A246" s="10" t="s">
        <v>1253</v>
      </c>
      <c r="B246" s="12"/>
      <c r="C246" s="9"/>
      <c r="D246" s="11" t="str">
        <f>IFERROR(VLOOKUP(C246,'Plan Cultivos'!$A$5:$X$204,2,FALSE()),"")</f>
        <v/>
      </c>
      <c r="E246" s="11" t="str">
        <f>IFERROR(VLOOKUP(C246,'Plan Cultivos'!$A$5:$X$204,4,FALSE()),"")</f>
        <v/>
      </c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</row>
    <row r="247" spans="1:21" x14ac:dyDescent="0.3">
      <c r="A247" s="10" t="s">
        <v>1254</v>
      </c>
      <c r="B247" s="12"/>
      <c r="C247" s="9"/>
      <c r="D247" s="11" t="str">
        <f>IFERROR(VLOOKUP(C247,'Plan Cultivos'!$A$5:$X$204,2,FALSE()),"")</f>
        <v/>
      </c>
      <c r="E247" s="11" t="str">
        <f>IFERROR(VLOOKUP(C247,'Plan Cultivos'!$A$5:$X$204,4,FALSE()),"")</f>
        <v/>
      </c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</row>
    <row r="248" spans="1:21" x14ac:dyDescent="0.3">
      <c r="A248" s="10" t="s">
        <v>1255</v>
      </c>
      <c r="B248" s="12"/>
      <c r="C248" s="9"/>
      <c r="D248" s="11" t="str">
        <f>IFERROR(VLOOKUP(C248,'Plan Cultivos'!$A$5:$X$204,2,FALSE()),"")</f>
        <v/>
      </c>
      <c r="E248" s="11" t="str">
        <f>IFERROR(VLOOKUP(C248,'Plan Cultivos'!$A$5:$X$204,4,FALSE()),"")</f>
        <v/>
      </c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</row>
    <row r="249" spans="1:21" x14ac:dyDescent="0.3">
      <c r="A249" s="10" t="s">
        <v>1256</v>
      </c>
      <c r="B249" s="12"/>
      <c r="C249" s="9"/>
      <c r="D249" s="11" t="str">
        <f>IFERROR(VLOOKUP(C249,'Plan Cultivos'!$A$5:$X$204,2,FALSE()),"")</f>
        <v/>
      </c>
      <c r="E249" s="11" t="str">
        <f>IFERROR(VLOOKUP(C249,'Plan Cultivos'!$A$5:$X$204,4,FALSE()),"")</f>
        <v/>
      </c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</row>
    <row r="250" spans="1:21" x14ac:dyDescent="0.3">
      <c r="A250" s="10" t="s">
        <v>1257</v>
      </c>
      <c r="B250" s="12"/>
      <c r="C250" s="9"/>
      <c r="D250" s="11" t="str">
        <f>IFERROR(VLOOKUP(C250,'Plan Cultivos'!$A$5:$X$204,2,FALSE()),"")</f>
        <v/>
      </c>
      <c r="E250" s="11" t="str">
        <f>IFERROR(VLOOKUP(C250,'Plan Cultivos'!$A$5:$X$204,4,FALSE()),"")</f>
        <v/>
      </c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</row>
    <row r="251" spans="1:21" x14ac:dyDescent="0.3">
      <c r="A251" s="10" t="s">
        <v>1258</v>
      </c>
      <c r="B251" s="12"/>
      <c r="C251" s="9"/>
      <c r="D251" s="11" t="str">
        <f>IFERROR(VLOOKUP(C251,'Plan Cultivos'!$A$5:$X$204,2,FALSE()),"")</f>
        <v/>
      </c>
      <c r="E251" s="11" t="str">
        <f>IFERROR(VLOOKUP(C251,'Plan Cultivos'!$A$5:$X$204,4,FALSE()),"")</f>
        <v/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</row>
    <row r="252" spans="1:21" x14ac:dyDescent="0.3">
      <c r="A252" s="10" t="s">
        <v>1259</v>
      </c>
      <c r="B252" s="12"/>
      <c r="C252" s="9"/>
      <c r="D252" s="11" t="str">
        <f>IFERROR(VLOOKUP(C252,'Plan Cultivos'!$A$5:$X$204,2,FALSE()),"")</f>
        <v/>
      </c>
      <c r="E252" s="11" t="str">
        <f>IFERROR(VLOOKUP(C252,'Plan Cultivos'!$A$5:$X$204,4,FALSE()),"")</f>
        <v/>
      </c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</row>
    <row r="253" spans="1:21" x14ac:dyDescent="0.3">
      <c r="A253" s="10" t="s">
        <v>1260</v>
      </c>
      <c r="B253" s="12"/>
      <c r="C253" s="9"/>
      <c r="D253" s="11" t="str">
        <f>IFERROR(VLOOKUP(C253,'Plan Cultivos'!$A$5:$X$204,2,FALSE()),"")</f>
        <v/>
      </c>
      <c r="E253" s="11" t="str">
        <f>IFERROR(VLOOKUP(C253,'Plan Cultivos'!$A$5:$X$204,4,FALSE()),"")</f>
        <v/>
      </c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</row>
    <row r="254" spans="1:21" x14ac:dyDescent="0.3">
      <c r="A254" s="10" t="s">
        <v>1261</v>
      </c>
      <c r="B254" s="12"/>
      <c r="C254" s="9"/>
      <c r="D254" s="11" t="str">
        <f>IFERROR(VLOOKUP(C254,'Plan Cultivos'!$A$5:$X$204,2,FALSE()),"")</f>
        <v/>
      </c>
      <c r="E254" s="11" t="str">
        <f>IFERROR(VLOOKUP(C254,'Plan Cultivos'!$A$5:$X$204,4,FALSE()),"")</f>
        <v/>
      </c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</row>
    <row r="255" spans="1:21" x14ac:dyDescent="0.3">
      <c r="A255" s="10" t="s">
        <v>1262</v>
      </c>
      <c r="B255" s="12"/>
      <c r="C255" s="9"/>
      <c r="D255" s="11" t="str">
        <f>IFERROR(VLOOKUP(C255,'Plan Cultivos'!$A$5:$X$204,2,FALSE()),"")</f>
        <v/>
      </c>
      <c r="E255" s="11" t="str">
        <f>IFERROR(VLOOKUP(C255,'Plan Cultivos'!$A$5:$X$204,4,FALSE()),"")</f>
        <v/>
      </c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</row>
    <row r="256" spans="1:21" x14ac:dyDescent="0.3">
      <c r="A256" s="10" t="s">
        <v>1263</v>
      </c>
      <c r="B256" s="12"/>
      <c r="C256" s="9"/>
      <c r="D256" s="11" t="str">
        <f>IFERROR(VLOOKUP(C256,'Plan Cultivos'!$A$5:$X$204,2,FALSE()),"")</f>
        <v/>
      </c>
      <c r="E256" s="11" t="str">
        <f>IFERROR(VLOOKUP(C256,'Plan Cultivos'!$A$5:$X$204,4,FALSE()),"")</f>
        <v/>
      </c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</row>
    <row r="257" spans="1:21" x14ac:dyDescent="0.3">
      <c r="A257" s="10" t="s">
        <v>1264</v>
      </c>
      <c r="B257" s="12"/>
      <c r="C257" s="9"/>
      <c r="D257" s="11" t="str">
        <f>IFERROR(VLOOKUP(C257,'Plan Cultivos'!$A$5:$X$204,2,FALSE()),"")</f>
        <v/>
      </c>
      <c r="E257" s="11" t="str">
        <f>IFERROR(VLOOKUP(C257,'Plan Cultivos'!$A$5:$X$204,4,FALSE()),"")</f>
        <v/>
      </c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</row>
    <row r="258" spans="1:21" x14ac:dyDescent="0.3">
      <c r="A258" s="10" t="s">
        <v>1265</v>
      </c>
      <c r="B258" s="12"/>
      <c r="C258" s="9"/>
      <c r="D258" s="11" t="str">
        <f>IFERROR(VLOOKUP(C258,'Plan Cultivos'!$A$5:$X$204,2,FALSE()),"")</f>
        <v/>
      </c>
      <c r="E258" s="11" t="str">
        <f>IFERROR(VLOOKUP(C258,'Plan Cultivos'!$A$5:$X$204,4,FALSE()),"")</f>
        <v/>
      </c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</row>
    <row r="259" spans="1:21" x14ac:dyDescent="0.3">
      <c r="A259" s="10" t="s">
        <v>1266</v>
      </c>
      <c r="B259" s="12"/>
      <c r="C259" s="9"/>
      <c r="D259" s="11" t="str">
        <f>IFERROR(VLOOKUP(C259,'Plan Cultivos'!$A$5:$X$204,2,FALSE()),"")</f>
        <v/>
      </c>
      <c r="E259" s="11" t="str">
        <f>IFERROR(VLOOKUP(C259,'Plan Cultivos'!$A$5:$X$204,4,FALSE()),"")</f>
        <v/>
      </c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</row>
    <row r="260" spans="1:21" x14ac:dyDescent="0.3">
      <c r="A260" s="10" t="s">
        <v>1267</v>
      </c>
      <c r="B260" s="12"/>
      <c r="C260" s="9"/>
      <c r="D260" s="11" t="str">
        <f>IFERROR(VLOOKUP(C260,'Plan Cultivos'!$A$5:$X$204,2,FALSE()),"")</f>
        <v/>
      </c>
      <c r="E260" s="11" t="str">
        <f>IFERROR(VLOOKUP(C260,'Plan Cultivos'!$A$5:$X$204,4,FALSE()),"")</f>
        <v/>
      </c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</row>
    <row r="261" spans="1:21" x14ac:dyDescent="0.3">
      <c r="A261" s="10" t="s">
        <v>1268</v>
      </c>
      <c r="B261" s="12"/>
      <c r="C261" s="9"/>
      <c r="D261" s="11" t="str">
        <f>IFERROR(VLOOKUP(C261,'Plan Cultivos'!$A$5:$X$204,2,FALSE()),"")</f>
        <v/>
      </c>
      <c r="E261" s="11" t="str">
        <f>IFERROR(VLOOKUP(C261,'Plan Cultivos'!$A$5:$X$204,4,FALSE()),"")</f>
        <v/>
      </c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</row>
    <row r="262" spans="1:21" x14ac:dyDescent="0.3">
      <c r="A262" s="10" t="s">
        <v>1269</v>
      </c>
      <c r="B262" s="12"/>
      <c r="C262" s="9"/>
      <c r="D262" s="11" t="str">
        <f>IFERROR(VLOOKUP(C262,'Plan Cultivos'!$A$5:$X$204,2,FALSE()),"")</f>
        <v/>
      </c>
      <c r="E262" s="11" t="str">
        <f>IFERROR(VLOOKUP(C262,'Plan Cultivos'!$A$5:$X$204,4,FALSE()),"")</f>
        <v/>
      </c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</row>
    <row r="263" spans="1:21" x14ac:dyDescent="0.3">
      <c r="A263" s="10" t="s">
        <v>1270</v>
      </c>
      <c r="B263" s="12"/>
      <c r="C263" s="9"/>
      <c r="D263" s="11" t="str">
        <f>IFERROR(VLOOKUP(C263,'Plan Cultivos'!$A$5:$X$204,2,FALSE()),"")</f>
        <v/>
      </c>
      <c r="E263" s="11" t="str">
        <f>IFERROR(VLOOKUP(C263,'Plan Cultivos'!$A$5:$X$204,4,FALSE()),"")</f>
        <v/>
      </c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</row>
    <row r="264" spans="1:21" x14ac:dyDescent="0.3">
      <c r="A264" s="10" t="s">
        <v>1271</v>
      </c>
      <c r="B264" s="12"/>
      <c r="C264" s="9"/>
      <c r="D264" s="11" t="str">
        <f>IFERROR(VLOOKUP(C264,'Plan Cultivos'!$A$5:$X$204,2,FALSE()),"")</f>
        <v/>
      </c>
      <c r="E264" s="11" t="str">
        <f>IFERROR(VLOOKUP(C264,'Plan Cultivos'!$A$5:$X$204,4,FALSE()),"")</f>
        <v/>
      </c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</row>
    <row r="265" spans="1:21" x14ac:dyDescent="0.3">
      <c r="A265" s="10" t="s">
        <v>1272</v>
      </c>
      <c r="B265" s="12"/>
      <c r="C265" s="9"/>
      <c r="D265" s="11" t="str">
        <f>IFERROR(VLOOKUP(C265,'Plan Cultivos'!$A$5:$X$204,2,FALSE()),"")</f>
        <v/>
      </c>
      <c r="E265" s="11" t="str">
        <f>IFERROR(VLOOKUP(C265,'Plan Cultivos'!$A$5:$X$204,4,FALSE()),"")</f>
        <v/>
      </c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</row>
    <row r="266" spans="1:21" x14ac:dyDescent="0.3">
      <c r="A266" s="10" t="s">
        <v>1273</v>
      </c>
      <c r="B266" s="12"/>
      <c r="C266" s="9"/>
      <c r="D266" s="11" t="str">
        <f>IFERROR(VLOOKUP(C266,'Plan Cultivos'!$A$5:$X$204,2,FALSE()),"")</f>
        <v/>
      </c>
      <c r="E266" s="11" t="str">
        <f>IFERROR(VLOOKUP(C266,'Plan Cultivos'!$A$5:$X$204,4,FALSE()),"")</f>
        <v/>
      </c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</row>
    <row r="267" spans="1:21" x14ac:dyDescent="0.3">
      <c r="A267" s="10" t="s">
        <v>1274</v>
      </c>
      <c r="B267" s="12"/>
      <c r="C267" s="9"/>
      <c r="D267" s="11" t="str">
        <f>IFERROR(VLOOKUP(C267,'Plan Cultivos'!$A$5:$X$204,2,FALSE()),"")</f>
        <v/>
      </c>
      <c r="E267" s="11" t="str">
        <f>IFERROR(VLOOKUP(C267,'Plan Cultivos'!$A$5:$X$204,4,FALSE()),"")</f>
        <v/>
      </c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</row>
    <row r="268" spans="1:21" x14ac:dyDescent="0.3">
      <c r="A268" s="10" t="s">
        <v>1275</v>
      </c>
      <c r="B268" s="12"/>
      <c r="C268" s="9"/>
      <c r="D268" s="11" t="str">
        <f>IFERROR(VLOOKUP(C268,'Plan Cultivos'!$A$5:$X$204,2,FALSE()),"")</f>
        <v/>
      </c>
      <c r="E268" s="11" t="str">
        <f>IFERROR(VLOOKUP(C268,'Plan Cultivos'!$A$5:$X$204,4,FALSE()),"")</f>
        <v/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</row>
    <row r="269" spans="1:21" x14ac:dyDescent="0.3">
      <c r="A269" s="10" t="s">
        <v>1276</v>
      </c>
      <c r="B269" s="12"/>
      <c r="C269" s="9"/>
      <c r="D269" s="11" t="str">
        <f>IFERROR(VLOOKUP(C269,'Plan Cultivos'!$A$5:$X$204,2,FALSE()),"")</f>
        <v/>
      </c>
      <c r="E269" s="11" t="str">
        <f>IFERROR(VLOOKUP(C269,'Plan Cultivos'!$A$5:$X$204,4,FALSE()),"")</f>
        <v/>
      </c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</row>
    <row r="270" spans="1:21" x14ac:dyDescent="0.3">
      <c r="A270" s="10" t="s">
        <v>1277</v>
      </c>
      <c r="B270" s="12"/>
      <c r="C270" s="9"/>
      <c r="D270" s="11" t="str">
        <f>IFERROR(VLOOKUP(C270,'Plan Cultivos'!$A$5:$X$204,2,FALSE()),"")</f>
        <v/>
      </c>
      <c r="E270" s="11" t="str">
        <f>IFERROR(VLOOKUP(C270,'Plan Cultivos'!$A$5:$X$204,4,FALSE()),"")</f>
        <v/>
      </c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</row>
    <row r="271" spans="1:21" x14ac:dyDescent="0.3">
      <c r="A271" s="10" t="s">
        <v>1278</v>
      </c>
      <c r="B271" s="12"/>
      <c r="C271" s="9"/>
      <c r="D271" s="11" t="str">
        <f>IFERROR(VLOOKUP(C271,'Plan Cultivos'!$A$5:$X$204,2,FALSE()),"")</f>
        <v/>
      </c>
      <c r="E271" s="11" t="str">
        <f>IFERROR(VLOOKUP(C271,'Plan Cultivos'!$A$5:$X$204,4,FALSE()),"")</f>
        <v/>
      </c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</row>
    <row r="272" spans="1:21" x14ac:dyDescent="0.3">
      <c r="A272" s="10" t="s">
        <v>1279</v>
      </c>
      <c r="B272" s="12"/>
      <c r="C272" s="9"/>
      <c r="D272" s="11" t="str">
        <f>IFERROR(VLOOKUP(C272,'Plan Cultivos'!$A$5:$X$204,2,FALSE()),"")</f>
        <v/>
      </c>
      <c r="E272" s="11" t="str">
        <f>IFERROR(VLOOKUP(C272,'Plan Cultivos'!$A$5:$X$204,4,FALSE()),"")</f>
        <v/>
      </c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</row>
    <row r="273" spans="1:21" x14ac:dyDescent="0.3">
      <c r="A273" s="10" t="s">
        <v>1280</v>
      </c>
      <c r="B273" s="12"/>
      <c r="C273" s="9"/>
      <c r="D273" s="11" t="str">
        <f>IFERROR(VLOOKUP(C273,'Plan Cultivos'!$A$5:$X$204,2,FALSE()),"")</f>
        <v/>
      </c>
      <c r="E273" s="11" t="str">
        <f>IFERROR(VLOOKUP(C273,'Plan Cultivos'!$A$5:$X$204,4,FALSE()),"")</f>
        <v/>
      </c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</row>
    <row r="274" spans="1:21" x14ac:dyDescent="0.3">
      <c r="A274" s="10" t="s">
        <v>1281</v>
      </c>
      <c r="B274" s="12"/>
      <c r="C274" s="9"/>
      <c r="D274" s="11" t="str">
        <f>IFERROR(VLOOKUP(C274,'Plan Cultivos'!$A$5:$X$204,2,FALSE()),"")</f>
        <v/>
      </c>
      <c r="E274" s="11" t="str">
        <f>IFERROR(VLOOKUP(C274,'Plan Cultivos'!$A$5:$X$204,4,FALSE()),"")</f>
        <v/>
      </c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</row>
    <row r="275" spans="1:21" x14ac:dyDescent="0.3">
      <c r="A275" s="10" t="s">
        <v>1282</v>
      </c>
      <c r="B275" s="12"/>
      <c r="C275" s="9"/>
      <c r="D275" s="11" t="str">
        <f>IFERROR(VLOOKUP(C275,'Plan Cultivos'!$A$5:$X$204,2,FALSE()),"")</f>
        <v/>
      </c>
      <c r="E275" s="11" t="str">
        <f>IFERROR(VLOOKUP(C275,'Plan Cultivos'!$A$5:$X$204,4,FALSE()),"")</f>
        <v/>
      </c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</row>
    <row r="276" spans="1:21" x14ac:dyDescent="0.3">
      <c r="A276" s="10" t="s">
        <v>1283</v>
      </c>
      <c r="B276" s="12"/>
      <c r="C276" s="9"/>
      <c r="D276" s="11" t="str">
        <f>IFERROR(VLOOKUP(C276,'Plan Cultivos'!$A$5:$X$204,2,FALSE()),"")</f>
        <v/>
      </c>
      <c r="E276" s="11" t="str">
        <f>IFERROR(VLOOKUP(C276,'Plan Cultivos'!$A$5:$X$204,4,FALSE()),"")</f>
        <v/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</row>
    <row r="277" spans="1:21" x14ac:dyDescent="0.3">
      <c r="A277" s="10" t="s">
        <v>1284</v>
      </c>
      <c r="B277" s="12"/>
      <c r="C277" s="9"/>
      <c r="D277" s="11" t="str">
        <f>IFERROR(VLOOKUP(C277,'Plan Cultivos'!$A$5:$X$204,2,FALSE()),"")</f>
        <v/>
      </c>
      <c r="E277" s="11" t="str">
        <f>IFERROR(VLOOKUP(C277,'Plan Cultivos'!$A$5:$X$204,4,FALSE()),"")</f>
        <v/>
      </c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</row>
    <row r="278" spans="1:21" x14ac:dyDescent="0.3">
      <c r="A278" s="10" t="s">
        <v>1285</v>
      </c>
      <c r="B278" s="12"/>
      <c r="C278" s="9"/>
      <c r="D278" s="11" t="str">
        <f>IFERROR(VLOOKUP(C278,'Plan Cultivos'!$A$5:$X$204,2,FALSE()),"")</f>
        <v/>
      </c>
      <c r="E278" s="11" t="str">
        <f>IFERROR(VLOOKUP(C278,'Plan Cultivos'!$A$5:$X$204,4,FALSE()),"")</f>
        <v/>
      </c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</row>
    <row r="279" spans="1:21" x14ac:dyDescent="0.3">
      <c r="A279" s="10" t="s">
        <v>1286</v>
      </c>
      <c r="B279" s="12"/>
      <c r="C279" s="9"/>
      <c r="D279" s="11" t="str">
        <f>IFERROR(VLOOKUP(C279,'Plan Cultivos'!$A$5:$X$204,2,FALSE()),"")</f>
        <v/>
      </c>
      <c r="E279" s="11" t="str">
        <f>IFERROR(VLOOKUP(C279,'Plan Cultivos'!$A$5:$X$204,4,FALSE()),"")</f>
        <v/>
      </c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</row>
    <row r="280" spans="1:21" x14ac:dyDescent="0.3">
      <c r="A280" s="10" t="s">
        <v>1287</v>
      </c>
      <c r="B280" s="12"/>
      <c r="C280" s="9"/>
      <c r="D280" s="11" t="str">
        <f>IFERROR(VLOOKUP(C280,'Plan Cultivos'!$A$5:$X$204,2,FALSE()),"")</f>
        <v/>
      </c>
      <c r="E280" s="11" t="str">
        <f>IFERROR(VLOOKUP(C280,'Plan Cultivos'!$A$5:$X$204,4,FALSE()),"")</f>
        <v/>
      </c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</row>
    <row r="281" spans="1:21" x14ac:dyDescent="0.3">
      <c r="A281" s="10" t="s">
        <v>1288</v>
      </c>
      <c r="B281" s="12"/>
      <c r="C281" s="9"/>
      <c r="D281" s="11" t="str">
        <f>IFERROR(VLOOKUP(C281,'Plan Cultivos'!$A$5:$X$204,2,FALSE()),"")</f>
        <v/>
      </c>
      <c r="E281" s="11" t="str">
        <f>IFERROR(VLOOKUP(C281,'Plan Cultivos'!$A$5:$X$204,4,FALSE()),"")</f>
        <v/>
      </c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</row>
    <row r="282" spans="1:21" x14ac:dyDescent="0.3">
      <c r="A282" s="10" t="s">
        <v>1289</v>
      </c>
      <c r="B282" s="12"/>
      <c r="C282" s="9"/>
      <c r="D282" s="11" t="str">
        <f>IFERROR(VLOOKUP(C282,'Plan Cultivos'!$A$5:$X$204,2,FALSE()),"")</f>
        <v/>
      </c>
      <c r="E282" s="11" t="str">
        <f>IFERROR(VLOOKUP(C282,'Plan Cultivos'!$A$5:$X$204,4,FALSE()),"")</f>
        <v/>
      </c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</row>
    <row r="283" spans="1:21" x14ac:dyDescent="0.3">
      <c r="A283" s="10" t="s">
        <v>1290</v>
      </c>
      <c r="B283" s="12"/>
      <c r="C283" s="9"/>
      <c r="D283" s="11" t="str">
        <f>IFERROR(VLOOKUP(C283,'Plan Cultivos'!$A$5:$X$204,2,FALSE()),"")</f>
        <v/>
      </c>
      <c r="E283" s="11" t="str">
        <f>IFERROR(VLOOKUP(C283,'Plan Cultivos'!$A$5:$X$204,4,FALSE()),"")</f>
        <v/>
      </c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</row>
    <row r="284" spans="1:21" x14ac:dyDescent="0.3">
      <c r="A284" s="10" t="s">
        <v>1291</v>
      </c>
      <c r="B284" s="12"/>
      <c r="C284" s="9"/>
      <c r="D284" s="11" t="str">
        <f>IFERROR(VLOOKUP(C284,'Plan Cultivos'!$A$5:$X$204,2,FALSE()),"")</f>
        <v/>
      </c>
      <c r="E284" s="11" t="str">
        <f>IFERROR(VLOOKUP(C284,'Plan Cultivos'!$A$5:$X$204,4,FALSE()),"")</f>
        <v/>
      </c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</row>
    <row r="285" spans="1:21" x14ac:dyDescent="0.3">
      <c r="A285" s="10" t="s">
        <v>1292</v>
      </c>
      <c r="B285" s="12"/>
      <c r="C285" s="9"/>
      <c r="D285" s="11" t="str">
        <f>IFERROR(VLOOKUP(C285,'Plan Cultivos'!$A$5:$X$204,2,FALSE()),"")</f>
        <v/>
      </c>
      <c r="E285" s="11" t="str">
        <f>IFERROR(VLOOKUP(C285,'Plan Cultivos'!$A$5:$X$204,4,FALSE()),"")</f>
        <v/>
      </c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</row>
    <row r="286" spans="1:21" x14ac:dyDescent="0.3">
      <c r="A286" s="10" t="s">
        <v>1293</v>
      </c>
      <c r="B286" s="12"/>
      <c r="C286" s="9"/>
      <c r="D286" s="11" t="str">
        <f>IFERROR(VLOOKUP(C286,'Plan Cultivos'!$A$5:$X$204,2,FALSE()),"")</f>
        <v/>
      </c>
      <c r="E286" s="11" t="str">
        <f>IFERROR(VLOOKUP(C286,'Plan Cultivos'!$A$5:$X$204,4,FALSE()),"")</f>
        <v/>
      </c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</row>
    <row r="287" spans="1:21" x14ac:dyDescent="0.3">
      <c r="A287" s="10" t="s">
        <v>1294</v>
      </c>
      <c r="B287" s="12"/>
      <c r="C287" s="9"/>
      <c r="D287" s="11" t="str">
        <f>IFERROR(VLOOKUP(C287,'Plan Cultivos'!$A$5:$X$204,2,FALSE()),"")</f>
        <v/>
      </c>
      <c r="E287" s="11" t="str">
        <f>IFERROR(VLOOKUP(C287,'Plan Cultivos'!$A$5:$X$204,4,FALSE()),"")</f>
        <v/>
      </c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</row>
    <row r="288" spans="1:21" x14ac:dyDescent="0.3">
      <c r="A288" s="10" t="s">
        <v>1295</v>
      </c>
      <c r="B288" s="12"/>
      <c r="C288" s="9"/>
      <c r="D288" s="11" t="str">
        <f>IFERROR(VLOOKUP(C288,'Plan Cultivos'!$A$5:$X$204,2,FALSE()),"")</f>
        <v/>
      </c>
      <c r="E288" s="11" t="str">
        <f>IFERROR(VLOOKUP(C288,'Plan Cultivos'!$A$5:$X$204,4,FALSE()),"")</f>
        <v/>
      </c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</row>
    <row r="289" spans="1:21" x14ac:dyDescent="0.3">
      <c r="A289" s="10" t="s">
        <v>1296</v>
      </c>
      <c r="B289" s="12"/>
      <c r="C289" s="9"/>
      <c r="D289" s="11" t="str">
        <f>IFERROR(VLOOKUP(C289,'Plan Cultivos'!$A$5:$X$204,2,FALSE()),"")</f>
        <v/>
      </c>
      <c r="E289" s="11" t="str">
        <f>IFERROR(VLOOKUP(C289,'Plan Cultivos'!$A$5:$X$204,4,FALSE()),"")</f>
        <v/>
      </c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</row>
    <row r="290" spans="1:21" x14ac:dyDescent="0.3">
      <c r="A290" s="10" t="s">
        <v>1297</v>
      </c>
      <c r="B290" s="12"/>
      <c r="C290" s="9"/>
      <c r="D290" s="11" t="str">
        <f>IFERROR(VLOOKUP(C290,'Plan Cultivos'!$A$5:$X$204,2,FALSE()),"")</f>
        <v/>
      </c>
      <c r="E290" s="11" t="str">
        <f>IFERROR(VLOOKUP(C290,'Plan Cultivos'!$A$5:$X$204,4,FALSE()),"")</f>
        <v/>
      </c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</row>
    <row r="291" spans="1:21" x14ac:dyDescent="0.3">
      <c r="A291" s="10" t="s">
        <v>1298</v>
      </c>
      <c r="B291" s="12"/>
      <c r="C291" s="9"/>
      <c r="D291" s="11" t="str">
        <f>IFERROR(VLOOKUP(C291,'Plan Cultivos'!$A$5:$X$204,2,FALSE()),"")</f>
        <v/>
      </c>
      <c r="E291" s="11" t="str">
        <f>IFERROR(VLOOKUP(C291,'Plan Cultivos'!$A$5:$X$204,4,FALSE()),"")</f>
        <v/>
      </c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</row>
    <row r="292" spans="1:21" x14ac:dyDescent="0.3">
      <c r="A292" s="10" t="s">
        <v>1299</v>
      </c>
      <c r="B292" s="12"/>
      <c r="C292" s="9"/>
      <c r="D292" s="11" t="str">
        <f>IFERROR(VLOOKUP(C292,'Plan Cultivos'!$A$5:$X$204,2,FALSE()),"")</f>
        <v/>
      </c>
      <c r="E292" s="11" t="str">
        <f>IFERROR(VLOOKUP(C292,'Plan Cultivos'!$A$5:$X$204,4,FALSE()),"")</f>
        <v/>
      </c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</row>
    <row r="293" spans="1:21" x14ac:dyDescent="0.3">
      <c r="A293" s="10" t="s">
        <v>1300</v>
      </c>
      <c r="B293" s="12"/>
      <c r="C293" s="9"/>
      <c r="D293" s="11" t="str">
        <f>IFERROR(VLOOKUP(C293,'Plan Cultivos'!$A$5:$X$204,2,FALSE()),"")</f>
        <v/>
      </c>
      <c r="E293" s="11" t="str">
        <f>IFERROR(VLOOKUP(C293,'Plan Cultivos'!$A$5:$X$204,4,FALSE()),"")</f>
        <v/>
      </c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</row>
    <row r="294" spans="1:21" x14ac:dyDescent="0.3">
      <c r="A294" s="10" t="s">
        <v>1301</v>
      </c>
      <c r="B294" s="12"/>
      <c r="C294" s="9"/>
      <c r="D294" s="11" t="str">
        <f>IFERROR(VLOOKUP(C294,'Plan Cultivos'!$A$5:$X$204,2,FALSE()),"")</f>
        <v/>
      </c>
      <c r="E294" s="11" t="str">
        <f>IFERROR(VLOOKUP(C294,'Plan Cultivos'!$A$5:$X$204,4,FALSE()),"")</f>
        <v/>
      </c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</row>
    <row r="295" spans="1:21" x14ac:dyDescent="0.3">
      <c r="A295" s="10" t="s">
        <v>1302</v>
      </c>
      <c r="B295" s="12"/>
      <c r="C295" s="9"/>
      <c r="D295" s="11" t="str">
        <f>IFERROR(VLOOKUP(C295,'Plan Cultivos'!$A$5:$X$204,2,FALSE()),"")</f>
        <v/>
      </c>
      <c r="E295" s="11" t="str">
        <f>IFERROR(VLOOKUP(C295,'Plan Cultivos'!$A$5:$X$204,4,FALSE()),"")</f>
        <v/>
      </c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</row>
    <row r="296" spans="1:21" x14ac:dyDescent="0.3">
      <c r="A296" s="10" t="s">
        <v>1303</v>
      </c>
      <c r="B296" s="12"/>
      <c r="C296" s="9"/>
      <c r="D296" s="11" t="str">
        <f>IFERROR(VLOOKUP(C296,'Plan Cultivos'!$A$5:$X$204,2,FALSE()),"")</f>
        <v/>
      </c>
      <c r="E296" s="11" t="str">
        <f>IFERROR(VLOOKUP(C296,'Plan Cultivos'!$A$5:$X$204,4,FALSE()),"")</f>
        <v/>
      </c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</row>
    <row r="297" spans="1:21" x14ac:dyDescent="0.3">
      <c r="A297" s="10" t="s">
        <v>1304</v>
      </c>
      <c r="B297" s="12"/>
      <c r="C297" s="9"/>
      <c r="D297" s="11" t="str">
        <f>IFERROR(VLOOKUP(C297,'Plan Cultivos'!$A$5:$X$204,2,FALSE()),"")</f>
        <v/>
      </c>
      <c r="E297" s="11" t="str">
        <f>IFERROR(VLOOKUP(C297,'Plan Cultivos'!$A$5:$X$204,4,FALSE()),"")</f>
        <v/>
      </c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</row>
    <row r="298" spans="1:21" x14ac:dyDescent="0.3">
      <c r="A298" s="10" t="s">
        <v>1305</v>
      </c>
      <c r="B298" s="12"/>
      <c r="C298" s="9"/>
      <c r="D298" s="11" t="str">
        <f>IFERROR(VLOOKUP(C298,'Plan Cultivos'!$A$5:$X$204,2,FALSE()),"")</f>
        <v/>
      </c>
      <c r="E298" s="11" t="str">
        <f>IFERROR(VLOOKUP(C298,'Plan Cultivos'!$A$5:$X$204,4,FALSE()),"")</f>
        <v/>
      </c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</row>
    <row r="299" spans="1:21" x14ac:dyDescent="0.3">
      <c r="A299" s="10" t="s">
        <v>1306</v>
      </c>
      <c r="B299" s="12"/>
      <c r="C299" s="9"/>
      <c r="D299" s="11" t="str">
        <f>IFERROR(VLOOKUP(C299,'Plan Cultivos'!$A$5:$X$204,2,FALSE()),"")</f>
        <v/>
      </c>
      <c r="E299" s="11" t="str">
        <f>IFERROR(VLOOKUP(C299,'Plan Cultivos'!$A$5:$X$204,4,FALSE()),"")</f>
        <v/>
      </c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</row>
    <row r="300" spans="1:21" x14ac:dyDescent="0.3">
      <c r="A300" s="10" t="s">
        <v>1307</v>
      </c>
      <c r="B300" s="12"/>
      <c r="C300" s="9"/>
      <c r="D300" s="11" t="str">
        <f>IFERROR(VLOOKUP(C300,'Plan Cultivos'!$A$5:$X$204,2,FALSE()),"")</f>
        <v/>
      </c>
      <c r="E300" s="11" t="str">
        <f>IFERROR(VLOOKUP(C300,'Plan Cultivos'!$A$5:$X$204,4,FALSE()),"")</f>
        <v/>
      </c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</row>
    <row r="301" spans="1:21" x14ac:dyDescent="0.3">
      <c r="A301" s="10" t="s">
        <v>1308</v>
      </c>
      <c r="B301" s="12"/>
      <c r="C301" s="9"/>
      <c r="D301" s="11" t="str">
        <f>IFERROR(VLOOKUP(C301,'Plan Cultivos'!$A$5:$X$204,2,FALSE()),"")</f>
        <v/>
      </c>
      <c r="E301" s="11" t="str">
        <f>IFERROR(VLOOKUP(C301,'Plan Cultivos'!$A$5:$X$204,4,FALSE()),"")</f>
        <v/>
      </c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</row>
    <row r="302" spans="1:21" x14ac:dyDescent="0.3">
      <c r="A302" s="10" t="s">
        <v>1309</v>
      </c>
      <c r="B302" s="12"/>
      <c r="C302" s="9"/>
      <c r="D302" s="11" t="str">
        <f>IFERROR(VLOOKUP(C302,'Plan Cultivos'!$A$5:$X$204,2,FALSE()),"")</f>
        <v/>
      </c>
      <c r="E302" s="11" t="str">
        <f>IFERROR(VLOOKUP(C302,'Plan Cultivos'!$A$5:$X$204,4,FALSE()),"")</f>
        <v/>
      </c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</row>
    <row r="303" spans="1:21" x14ac:dyDescent="0.3">
      <c r="A303" s="10" t="s">
        <v>1310</v>
      </c>
      <c r="B303" s="12"/>
      <c r="C303" s="9"/>
      <c r="D303" s="11" t="str">
        <f>IFERROR(VLOOKUP(C303,'Plan Cultivos'!$A$5:$X$204,2,FALSE()),"")</f>
        <v/>
      </c>
      <c r="E303" s="11" t="str">
        <f>IFERROR(VLOOKUP(C303,'Plan Cultivos'!$A$5:$X$204,4,FALSE()),"")</f>
        <v/>
      </c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</row>
    <row r="304" spans="1:21" x14ac:dyDescent="0.3">
      <c r="A304" s="10" t="s">
        <v>1311</v>
      </c>
      <c r="B304" s="12"/>
      <c r="C304" s="9"/>
      <c r="D304" s="11" t="str">
        <f>IFERROR(VLOOKUP(C304,'Plan Cultivos'!$A$5:$X$204,2,FALSE()),"")</f>
        <v/>
      </c>
      <c r="E304" s="11" t="str">
        <f>IFERROR(VLOOKUP(C304,'Plan Cultivos'!$A$5:$X$204,4,FALSE()),"")</f>
        <v/>
      </c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</row>
    <row r="305" spans="1:21" x14ac:dyDescent="0.3">
      <c r="A305" s="10" t="s">
        <v>1312</v>
      </c>
      <c r="B305" s="12"/>
      <c r="C305" s="9"/>
      <c r="D305" s="11" t="str">
        <f>IFERROR(VLOOKUP(C305,'Plan Cultivos'!$A$5:$X$204,2,FALSE()),"")</f>
        <v/>
      </c>
      <c r="E305" s="11" t="str">
        <f>IFERROR(VLOOKUP(C305,'Plan Cultivos'!$A$5:$X$204,4,FALSE()),"")</f>
        <v/>
      </c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</row>
    <row r="306" spans="1:21" x14ac:dyDescent="0.3">
      <c r="A306" s="10" t="s">
        <v>1313</v>
      </c>
      <c r="B306" s="12"/>
      <c r="C306" s="9"/>
      <c r="D306" s="11" t="str">
        <f>IFERROR(VLOOKUP(C306,'Plan Cultivos'!$A$5:$X$204,2,FALSE()),"")</f>
        <v/>
      </c>
      <c r="E306" s="11" t="str">
        <f>IFERROR(VLOOKUP(C306,'Plan Cultivos'!$A$5:$X$204,4,FALSE()),"")</f>
        <v/>
      </c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</row>
    <row r="307" spans="1:21" x14ac:dyDescent="0.3">
      <c r="A307" s="10" t="s">
        <v>1314</v>
      </c>
      <c r="B307" s="12"/>
      <c r="C307" s="9"/>
      <c r="D307" s="11" t="str">
        <f>IFERROR(VLOOKUP(C307,'Plan Cultivos'!$A$5:$X$204,2,FALSE()),"")</f>
        <v/>
      </c>
      <c r="E307" s="11" t="str">
        <f>IFERROR(VLOOKUP(C307,'Plan Cultivos'!$A$5:$X$204,4,FALSE()),"")</f>
        <v/>
      </c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</row>
    <row r="308" spans="1:21" x14ac:dyDescent="0.3">
      <c r="A308" s="10" t="s">
        <v>1315</v>
      </c>
      <c r="B308" s="12"/>
      <c r="C308" s="9"/>
      <c r="D308" s="11" t="str">
        <f>IFERROR(VLOOKUP(C308,'Plan Cultivos'!$A$5:$X$204,2,FALSE()),"")</f>
        <v/>
      </c>
      <c r="E308" s="11" t="str">
        <f>IFERROR(VLOOKUP(C308,'Plan Cultivos'!$A$5:$X$204,4,FALSE()),"")</f>
        <v/>
      </c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</row>
    <row r="309" spans="1:21" x14ac:dyDescent="0.3">
      <c r="A309" s="10" t="s">
        <v>1316</v>
      </c>
      <c r="B309" s="12"/>
      <c r="C309" s="9"/>
      <c r="D309" s="11" t="str">
        <f>IFERROR(VLOOKUP(C309,'Plan Cultivos'!$A$5:$X$204,2,FALSE()),"")</f>
        <v/>
      </c>
      <c r="E309" s="11" t="str">
        <f>IFERROR(VLOOKUP(C309,'Plan Cultivos'!$A$5:$X$204,4,FALSE()),"")</f>
        <v/>
      </c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</row>
    <row r="310" spans="1:21" x14ac:dyDescent="0.3">
      <c r="A310" s="10" t="s">
        <v>1317</v>
      </c>
      <c r="B310" s="12"/>
      <c r="C310" s="9"/>
      <c r="D310" s="11" t="str">
        <f>IFERROR(VLOOKUP(C310,'Plan Cultivos'!$A$5:$X$204,2,FALSE()),"")</f>
        <v/>
      </c>
      <c r="E310" s="11" t="str">
        <f>IFERROR(VLOOKUP(C310,'Plan Cultivos'!$A$5:$X$204,4,FALSE()),"")</f>
        <v/>
      </c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</row>
    <row r="311" spans="1:21" x14ac:dyDescent="0.3">
      <c r="A311" s="10" t="s">
        <v>1318</v>
      </c>
      <c r="B311" s="12"/>
      <c r="C311" s="9"/>
      <c r="D311" s="11" t="str">
        <f>IFERROR(VLOOKUP(C311,'Plan Cultivos'!$A$5:$X$204,2,FALSE()),"")</f>
        <v/>
      </c>
      <c r="E311" s="11" t="str">
        <f>IFERROR(VLOOKUP(C311,'Plan Cultivos'!$A$5:$X$204,4,FALSE()),"")</f>
        <v/>
      </c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</row>
    <row r="312" spans="1:21" x14ac:dyDescent="0.3">
      <c r="A312" s="10" t="s">
        <v>1319</v>
      </c>
      <c r="B312" s="12"/>
      <c r="C312" s="9"/>
      <c r="D312" s="11" t="str">
        <f>IFERROR(VLOOKUP(C312,'Plan Cultivos'!$A$5:$X$204,2,FALSE()),"")</f>
        <v/>
      </c>
      <c r="E312" s="11" t="str">
        <f>IFERROR(VLOOKUP(C312,'Plan Cultivos'!$A$5:$X$204,4,FALSE()),"")</f>
        <v/>
      </c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</row>
    <row r="313" spans="1:21" x14ac:dyDescent="0.3">
      <c r="A313" s="10" t="s">
        <v>1320</v>
      </c>
      <c r="B313" s="12"/>
      <c r="C313" s="9"/>
      <c r="D313" s="11" t="str">
        <f>IFERROR(VLOOKUP(C313,'Plan Cultivos'!$A$5:$X$204,2,FALSE()),"")</f>
        <v/>
      </c>
      <c r="E313" s="11" t="str">
        <f>IFERROR(VLOOKUP(C313,'Plan Cultivos'!$A$5:$X$204,4,FALSE()),"")</f>
        <v/>
      </c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</row>
    <row r="314" spans="1:21" x14ac:dyDescent="0.3">
      <c r="A314" s="10" t="s">
        <v>1321</v>
      </c>
      <c r="B314" s="12"/>
      <c r="C314" s="9"/>
      <c r="D314" s="11" t="str">
        <f>IFERROR(VLOOKUP(C314,'Plan Cultivos'!$A$5:$X$204,2,FALSE()),"")</f>
        <v/>
      </c>
      <c r="E314" s="11" t="str">
        <f>IFERROR(VLOOKUP(C314,'Plan Cultivos'!$A$5:$X$204,4,FALSE()),"")</f>
        <v/>
      </c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</row>
    <row r="315" spans="1:21" x14ac:dyDescent="0.3">
      <c r="A315" s="10" t="s">
        <v>1322</v>
      </c>
      <c r="B315" s="12"/>
      <c r="C315" s="9"/>
      <c r="D315" s="11" t="str">
        <f>IFERROR(VLOOKUP(C315,'Plan Cultivos'!$A$5:$X$204,2,FALSE()),"")</f>
        <v/>
      </c>
      <c r="E315" s="11" t="str">
        <f>IFERROR(VLOOKUP(C315,'Plan Cultivos'!$A$5:$X$204,4,FALSE()),"")</f>
        <v/>
      </c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</row>
    <row r="316" spans="1:21" x14ac:dyDescent="0.3">
      <c r="A316" s="10" t="s">
        <v>1323</v>
      </c>
      <c r="B316" s="12"/>
      <c r="C316" s="9"/>
      <c r="D316" s="11" t="str">
        <f>IFERROR(VLOOKUP(C316,'Plan Cultivos'!$A$5:$X$204,2,FALSE()),"")</f>
        <v/>
      </c>
      <c r="E316" s="11" t="str">
        <f>IFERROR(VLOOKUP(C316,'Plan Cultivos'!$A$5:$X$204,4,FALSE()),"")</f>
        <v/>
      </c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</row>
    <row r="317" spans="1:21" x14ac:dyDescent="0.3">
      <c r="A317" s="10" t="s">
        <v>1324</v>
      </c>
      <c r="B317" s="12"/>
      <c r="C317" s="9"/>
      <c r="D317" s="11" t="str">
        <f>IFERROR(VLOOKUP(C317,'Plan Cultivos'!$A$5:$X$204,2,FALSE()),"")</f>
        <v/>
      </c>
      <c r="E317" s="11" t="str">
        <f>IFERROR(VLOOKUP(C317,'Plan Cultivos'!$A$5:$X$204,4,FALSE()),"")</f>
        <v/>
      </c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</row>
    <row r="318" spans="1:21" x14ac:dyDescent="0.3">
      <c r="A318" s="10" t="s">
        <v>1325</v>
      </c>
      <c r="B318" s="12"/>
      <c r="C318" s="9"/>
      <c r="D318" s="11" t="str">
        <f>IFERROR(VLOOKUP(C318,'Plan Cultivos'!$A$5:$X$204,2,FALSE()),"")</f>
        <v/>
      </c>
      <c r="E318" s="11" t="str">
        <f>IFERROR(VLOOKUP(C318,'Plan Cultivos'!$A$5:$X$204,4,FALSE()),"")</f>
        <v/>
      </c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</row>
    <row r="319" spans="1:21" x14ac:dyDescent="0.3">
      <c r="A319" s="10" t="s">
        <v>1326</v>
      </c>
      <c r="B319" s="12"/>
      <c r="C319" s="9"/>
      <c r="D319" s="11" t="str">
        <f>IFERROR(VLOOKUP(C319,'Plan Cultivos'!$A$5:$X$204,2,FALSE()),"")</f>
        <v/>
      </c>
      <c r="E319" s="11" t="str">
        <f>IFERROR(VLOOKUP(C319,'Plan Cultivos'!$A$5:$X$204,4,FALSE()),"")</f>
        <v/>
      </c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</row>
    <row r="320" spans="1:21" x14ac:dyDescent="0.3">
      <c r="A320" s="10" t="s">
        <v>1327</v>
      </c>
      <c r="B320" s="12"/>
      <c r="C320" s="9"/>
      <c r="D320" s="11" t="str">
        <f>IFERROR(VLOOKUP(C320,'Plan Cultivos'!$A$5:$X$204,2,FALSE()),"")</f>
        <v/>
      </c>
      <c r="E320" s="11" t="str">
        <f>IFERROR(VLOOKUP(C320,'Plan Cultivos'!$A$5:$X$204,4,FALSE()),"")</f>
        <v/>
      </c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</row>
    <row r="321" spans="1:21" x14ac:dyDescent="0.3">
      <c r="A321" s="10" t="s">
        <v>1328</v>
      </c>
      <c r="B321" s="12"/>
      <c r="C321" s="9"/>
      <c r="D321" s="11" t="str">
        <f>IFERROR(VLOOKUP(C321,'Plan Cultivos'!$A$5:$X$204,2,FALSE()),"")</f>
        <v/>
      </c>
      <c r="E321" s="11" t="str">
        <f>IFERROR(VLOOKUP(C321,'Plan Cultivos'!$A$5:$X$204,4,FALSE()),"")</f>
        <v/>
      </c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</row>
    <row r="322" spans="1:21" x14ac:dyDescent="0.3">
      <c r="A322" s="10" t="s">
        <v>1329</v>
      </c>
      <c r="B322" s="12"/>
      <c r="C322" s="9"/>
      <c r="D322" s="11" t="str">
        <f>IFERROR(VLOOKUP(C322,'Plan Cultivos'!$A$5:$X$204,2,FALSE()),"")</f>
        <v/>
      </c>
      <c r="E322" s="11" t="str">
        <f>IFERROR(VLOOKUP(C322,'Plan Cultivos'!$A$5:$X$204,4,FALSE()),"")</f>
        <v/>
      </c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</row>
    <row r="323" spans="1:21" x14ac:dyDescent="0.3">
      <c r="A323" s="10" t="s">
        <v>1330</v>
      </c>
      <c r="B323" s="12"/>
      <c r="C323" s="9"/>
      <c r="D323" s="11" t="str">
        <f>IFERROR(VLOOKUP(C323,'Plan Cultivos'!$A$5:$X$204,2,FALSE()),"")</f>
        <v/>
      </c>
      <c r="E323" s="11" t="str">
        <f>IFERROR(VLOOKUP(C323,'Plan Cultivos'!$A$5:$X$204,4,FALSE()),"")</f>
        <v/>
      </c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</row>
    <row r="324" spans="1:21" x14ac:dyDescent="0.3">
      <c r="A324" s="10" t="s">
        <v>1331</v>
      </c>
      <c r="B324" s="12"/>
      <c r="C324" s="9"/>
      <c r="D324" s="11" t="str">
        <f>IFERROR(VLOOKUP(C324,'Plan Cultivos'!$A$5:$X$204,2,FALSE()),"")</f>
        <v/>
      </c>
      <c r="E324" s="11" t="str">
        <f>IFERROR(VLOOKUP(C324,'Plan Cultivos'!$A$5:$X$204,4,FALSE()),"")</f>
        <v/>
      </c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</row>
    <row r="325" spans="1:21" x14ac:dyDescent="0.3">
      <c r="A325" s="10" t="s">
        <v>1332</v>
      </c>
      <c r="B325" s="12"/>
      <c r="C325" s="9"/>
      <c r="D325" s="11" t="str">
        <f>IFERROR(VLOOKUP(C325,'Plan Cultivos'!$A$5:$X$204,2,FALSE()),"")</f>
        <v/>
      </c>
      <c r="E325" s="11" t="str">
        <f>IFERROR(VLOOKUP(C325,'Plan Cultivos'!$A$5:$X$204,4,FALSE()),"")</f>
        <v/>
      </c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</row>
    <row r="326" spans="1:21" x14ac:dyDescent="0.3">
      <c r="A326" s="10" t="s">
        <v>1333</v>
      </c>
      <c r="B326" s="12"/>
      <c r="C326" s="9"/>
      <c r="D326" s="11" t="str">
        <f>IFERROR(VLOOKUP(C326,'Plan Cultivos'!$A$5:$X$204,2,FALSE()),"")</f>
        <v/>
      </c>
      <c r="E326" s="11" t="str">
        <f>IFERROR(VLOOKUP(C326,'Plan Cultivos'!$A$5:$X$204,4,FALSE()),"")</f>
        <v/>
      </c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</row>
    <row r="327" spans="1:21" x14ac:dyDescent="0.3">
      <c r="A327" s="10" t="s">
        <v>1334</v>
      </c>
      <c r="B327" s="12"/>
      <c r="C327" s="9"/>
      <c r="D327" s="11" t="str">
        <f>IFERROR(VLOOKUP(C327,'Plan Cultivos'!$A$5:$X$204,2,FALSE()),"")</f>
        <v/>
      </c>
      <c r="E327" s="11" t="str">
        <f>IFERROR(VLOOKUP(C327,'Plan Cultivos'!$A$5:$X$204,4,FALSE()),"")</f>
        <v/>
      </c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</row>
    <row r="328" spans="1:21" x14ac:dyDescent="0.3">
      <c r="A328" s="10" t="s">
        <v>1335</v>
      </c>
      <c r="B328" s="12"/>
      <c r="C328" s="9"/>
      <c r="D328" s="11" t="str">
        <f>IFERROR(VLOOKUP(C328,'Plan Cultivos'!$A$5:$X$204,2,FALSE()),"")</f>
        <v/>
      </c>
      <c r="E328" s="11" t="str">
        <f>IFERROR(VLOOKUP(C328,'Plan Cultivos'!$A$5:$X$204,4,FALSE()),"")</f>
        <v/>
      </c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</row>
    <row r="329" spans="1:21" x14ac:dyDescent="0.3">
      <c r="A329" s="10" t="s">
        <v>1336</v>
      </c>
      <c r="B329" s="12"/>
      <c r="C329" s="9"/>
      <c r="D329" s="11" t="str">
        <f>IFERROR(VLOOKUP(C329,'Plan Cultivos'!$A$5:$X$204,2,FALSE()),"")</f>
        <v/>
      </c>
      <c r="E329" s="11" t="str">
        <f>IFERROR(VLOOKUP(C329,'Plan Cultivos'!$A$5:$X$204,4,FALSE()),"")</f>
        <v/>
      </c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</row>
    <row r="330" spans="1:21" x14ac:dyDescent="0.3">
      <c r="A330" s="10" t="s">
        <v>1337</v>
      </c>
      <c r="B330" s="12"/>
      <c r="C330" s="9"/>
      <c r="D330" s="11" t="str">
        <f>IFERROR(VLOOKUP(C330,'Plan Cultivos'!$A$5:$X$204,2,FALSE()),"")</f>
        <v/>
      </c>
      <c r="E330" s="11" t="str">
        <f>IFERROR(VLOOKUP(C330,'Plan Cultivos'!$A$5:$X$204,4,FALSE()),"")</f>
        <v/>
      </c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</row>
    <row r="331" spans="1:21" x14ac:dyDescent="0.3">
      <c r="A331" s="10" t="s">
        <v>1338</v>
      </c>
      <c r="B331" s="12"/>
      <c r="C331" s="9"/>
      <c r="D331" s="11" t="str">
        <f>IFERROR(VLOOKUP(C331,'Plan Cultivos'!$A$5:$X$204,2,FALSE()),"")</f>
        <v/>
      </c>
      <c r="E331" s="11" t="str">
        <f>IFERROR(VLOOKUP(C331,'Plan Cultivos'!$A$5:$X$204,4,FALSE()),"")</f>
        <v/>
      </c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</row>
    <row r="332" spans="1:21" x14ac:dyDescent="0.3">
      <c r="A332" s="10" t="s">
        <v>1339</v>
      </c>
      <c r="B332" s="12"/>
      <c r="C332" s="9"/>
      <c r="D332" s="11" t="str">
        <f>IFERROR(VLOOKUP(C332,'Plan Cultivos'!$A$5:$X$204,2,FALSE()),"")</f>
        <v/>
      </c>
      <c r="E332" s="11" t="str">
        <f>IFERROR(VLOOKUP(C332,'Plan Cultivos'!$A$5:$X$204,4,FALSE()),"")</f>
        <v/>
      </c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</row>
    <row r="333" spans="1:21" x14ac:dyDescent="0.3">
      <c r="A333" s="10" t="s">
        <v>1340</v>
      </c>
      <c r="B333" s="12"/>
      <c r="C333" s="9"/>
      <c r="D333" s="11" t="str">
        <f>IFERROR(VLOOKUP(C333,'Plan Cultivos'!$A$5:$X$204,2,FALSE()),"")</f>
        <v/>
      </c>
      <c r="E333" s="11" t="str">
        <f>IFERROR(VLOOKUP(C333,'Plan Cultivos'!$A$5:$X$204,4,FALSE()),"")</f>
        <v/>
      </c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</row>
    <row r="334" spans="1:21" x14ac:dyDescent="0.3">
      <c r="A334" s="10" t="s">
        <v>1341</v>
      </c>
      <c r="B334" s="12"/>
      <c r="C334" s="9"/>
      <c r="D334" s="11" t="str">
        <f>IFERROR(VLOOKUP(C334,'Plan Cultivos'!$A$5:$X$204,2,FALSE()),"")</f>
        <v/>
      </c>
      <c r="E334" s="11" t="str">
        <f>IFERROR(VLOOKUP(C334,'Plan Cultivos'!$A$5:$X$204,4,FALSE()),"")</f>
        <v/>
      </c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</row>
    <row r="335" spans="1:21" x14ac:dyDescent="0.3">
      <c r="A335" s="10" t="s">
        <v>1342</v>
      </c>
      <c r="B335" s="12"/>
      <c r="C335" s="9"/>
      <c r="D335" s="11" t="str">
        <f>IFERROR(VLOOKUP(C335,'Plan Cultivos'!$A$5:$X$204,2,FALSE()),"")</f>
        <v/>
      </c>
      <c r="E335" s="11" t="str">
        <f>IFERROR(VLOOKUP(C335,'Plan Cultivos'!$A$5:$X$204,4,FALSE()),"")</f>
        <v/>
      </c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</row>
    <row r="336" spans="1:21" x14ac:dyDescent="0.3">
      <c r="A336" s="10" t="s">
        <v>1343</v>
      </c>
      <c r="B336" s="12"/>
      <c r="C336" s="9"/>
      <c r="D336" s="11" t="str">
        <f>IFERROR(VLOOKUP(C336,'Plan Cultivos'!$A$5:$X$204,2,FALSE()),"")</f>
        <v/>
      </c>
      <c r="E336" s="11" t="str">
        <f>IFERROR(VLOOKUP(C336,'Plan Cultivos'!$A$5:$X$204,4,FALSE()),"")</f>
        <v/>
      </c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</row>
    <row r="337" spans="1:21" x14ac:dyDescent="0.3">
      <c r="A337" s="10" t="s">
        <v>1344</v>
      </c>
      <c r="B337" s="12"/>
      <c r="C337" s="9"/>
      <c r="D337" s="11" t="str">
        <f>IFERROR(VLOOKUP(C337,'Plan Cultivos'!$A$5:$X$204,2,FALSE()),"")</f>
        <v/>
      </c>
      <c r="E337" s="11" t="str">
        <f>IFERROR(VLOOKUP(C337,'Plan Cultivos'!$A$5:$X$204,4,FALSE()),"")</f>
        <v/>
      </c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</row>
    <row r="338" spans="1:21" x14ac:dyDescent="0.3">
      <c r="A338" s="10" t="s">
        <v>1345</v>
      </c>
      <c r="B338" s="12"/>
      <c r="C338" s="9"/>
      <c r="D338" s="11" t="str">
        <f>IFERROR(VLOOKUP(C338,'Plan Cultivos'!$A$5:$X$204,2,FALSE()),"")</f>
        <v/>
      </c>
      <c r="E338" s="11" t="str">
        <f>IFERROR(VLOOKUP(C338,'Plan Cultivos'!$A$5:$X$204,4,FALSE()),"")</f>
        <v/>
      </c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</row>
    <row r="339" spans="1:21" x14ac:dyDescent="0.3">
      <c r="A339" s="10" t="s">
        <v>1346</v>
      </c>
      <c r="B339" s="12"/>
      <c r="C339" s="9"/>
      <c r="D339" s="11" t="str">
        <f>IFERROR(VLOOKUP(C339,'Plan Cultivos'!$A$5:$X$204,2,FALSE()),"")</f>
        <v/>
      </c>
      <c r="E339" s="11" t="str">
        <f>IFERROR(VLOOKUP(C339,'Plan Cultivos'!$A$5:$X$204,4,FALSE()),"")</f>
        <v/>
      </c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</row>
    <row r="340" spans="1:21" x14ac:dyDescent="0.3">
      <c r="A340" s="10" t="s">
        <v>1347</v>
      </c>
      <c r="B340" s="12"/>
      <c r="C340" s="9"/>
      <c r="D340" s="11" t="str">
        <f>IFERROR(VLOOKUP(C340,'Plan Cultivos'!$A$5:$X$204,2,FALSE()),"")</f>
        <v/>
      </c>
      <c r="E340" s="11" t="str">
        <f>IFERROR(VLOOKUP(C340,'Plan Cultivos'!$A$5:$X$204,4,FALSE()),"")</f>
        <v/>
      </c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</row>
    <row r="341" spans="1:21" x14ac:dyDescent="0.3">
      <c r="A341" s="10" t="s">
        <v>1348</v>
      </c>
      <c r="B341" s="12"/>
      <c r="C341" s="9"/>
      <c r="D341" s="11" t="str">
        <f>IFERROR(VLOOKUP(C341,'Plan Cultivos'!$A$5:$X$204,2,FALSE()),"")</f>
        <v/>
      </c>
      <c r="E341" s="11" t="str">
        <f>IFERROR(VLOOKUP(C341,'Plan Cultivos'!$A$5:$X$204,4,FALSE()),"")</f>
        <v/>
      </c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</row>
    <row r="342" spans="1:21" x14ac:dyDescent="0.3">
      <c r="A342" s="10" t="s">
        <v>1349</v>
      </c>
      <c r="B342" s="12"/>
      <c r="C342" s="9"/>
      <c r="D342" s="11" t="str">
        <f>IFERROR(VLOOKUP(C342,'Plan Cultivos'!$A$5:$X$204,2,FALSE()),"")</f>
        <v/>
      </c>
      <c r="E342" s="11" t="str">
        <f>IFERROR(VLOOKUP(C342,'Plan Cultivos'!$A$5:$X$204,4,FALSE()),"")</f>
        <v/>
      </c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</row>
    <row r="343" spans="1:21" x14ac:dyDescent="0.3">
      <c r="A343" s="10" t="s">
        <v>1350</v>
      </c>
      <c r="B343" s="12"/>
      <c r="C343" s="9"/>
      <c r="D343" s="11" t="str">
        <f>IFERROR(VLOOKUP(C343,'Plan Cultivos'!$A$5:$X$204,2,FALSE()),"")</f>
        <v/>
      </c>
      <c r="E343" s="11" t="str">
        <f>IFERROR(VLOOKUP(C343,'Plan Cultivos'!$A$5:$X$204,4,FALSE()),"")</f>
        <v/>
      </c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</row>
    <row r="344" spans="1:21" x14ac:dyDescent="0.3">
      <c r="A344" s="10" t="s">
        <v>1351</v>
      </c>
      <c r="B344" s="12"/>
      <c r="C344" s="9"/>
      <c r="D344" s="11" t="str">
        <f>IFERROR(VLOOKUP(C344,'Plan Cultivos'!$A$5:$X$204,2,FALSE()),"")</f>
        <v/>
      </c>
      <c r="E344" s="11" t="str">
        <f>IFERROR(VLOOKUP(C344,'Plan Cultivos'!$A$5:$X$204,4,FALSE()),"")</f>
        <v/>
      </c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</row>
    <row r="345" spans="1:21" x14ac:dyDescent="0.3">
      <c r="A345" s="10" t="s">
        <v>1352</v>
      </c>
      <c r="B345" s="12"/>
      <c r="C345" s="9"/>
      <c r="D345" s="11" t="str">
        <f>IFERROR(VLOOKUP(C345,'Plan Cultivos'!$A$5:$X$204,2,FALSE()),"")</f>
        <v/>
      </c>
      <c r="E345" s="11" t="str">
        <f>IFERROR(VLOOKUP(C345,'Plan Cultivos'!$A$5:$X$204,4,FALSE()),"")</f>
        <v/>
      </c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</row>
    <row r="346" spans="1:21" x14ac:dyDescent="0.3">
      <c r="A346" s="10" t="s">
        <v>1353</v>
      </c>
      <c r="B346" s="12"/>
      <c r="C346" s="9"/>
      <c r="D346" s="11" t="str">
        <f>IFERROR(VLOOKUP(C346,'Plan Cultivos'!$A$5:$X$204,2,FALSE()),"")</f>
        <v/>
      </c>
      <c r="E346" s="11" t="str">
        <f>IFERROR(VLOOKUP(C346,'Plan Cultivos'!$A$5:$X$204,4,FALSE()),"")</f>
        <v/>
      </c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</row>
    <row r="347" spans="1:21" x14ac:dyDescent="0.3">
      <c r="A347" s="10" t="s">
        <v>1354</v>
      </c>
      <c r="B347" s="12"/>
      <c r="C347" s="9"/>
      <c r="D347" s="11" t="str">
        <f>IFERROR(VLOOKUP(C347,'Plan Cultivos'!$A$5:$X$204,2,FALSE()),"")</f>
        <v/>
      </c>
      <c r="E347" s="11" t="str">
        <f>IFERROR(VLOOKUP(C347,'Plan Cultivos'!$A$5:$X$204,4,FALSE()),"")</f>
        <v/>
      </c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</row>
    <row r="348" spans="1:21" x14ac:dyDescent="0.3">
      <c r="A348" s="10" t="s">
        <v>1355</v>
      </c>
      <c r="B348" s="12"/>
      <c r="C348" s="9"/>
      <c r="D348" s="11" t="str">
        <f>IFERROR(VLOOKUP(C348,'Plan Cultivos'!$A$5:$X$204,2,FALSE()),"")</f>
        <v/>
      </c>
      <c r="E348" s="11" t="str">
        <f>IFERROR(VLOOKUP(C348,'Plan Cultivos'!$A$5:$X$204,4,FALSE()),"")</f>
        <v/>
      </c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</row>
    <row r="349" spans="1:21" x14ac:dyDescent="0.3">
      <c r="A349" s="10" t="s">
        <v>1356</v>
      </c>
      <c r="B349" s="12"/>
      <c r="C349" s="9"/>
      <c r="D349" s="11" t="str">
        <f>IFERROR(VLOOKUP(C349,'Plan Cultivos'!$A$5:$X$204,2,FALSE()),"")</f>
        <v/>
      </c>
      <c r="E349" s="11" t="str">
        <f>IFERROR(VLOOKUP(C349,'Plan Cultivos'!$A$5:$X$204,4,FALSE()),"")</f>
        <v/>
      </c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</row>
    <row r="350" spans="1:21" x14ac:dyDescent="0.3">
      <c r="A350" s="10" t="s">
        <v>1357</v>
      </c>
      <c r="B350" s="12"/>
      <c r="C350" s="9"/>
      <c r="D350" s="11" t="str">
        <f>IFERROR(VLOOKUP(C350,'Plan Cultivos'!$A$5:$X$204,2,FALSE()),"")</f>
        <v/>
      </c>
      <c r="E350" s="11" t="str">
        <f>IFERROR(VLOOKUP(C350,'Plan Cultivos'!$A$5:$X$204,4,FALSE()),"")</f>
        <v/>
      </c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</row>
    <row r="351" spans="1:21" x14ac:dyDescent="0.3">
      <c r="A351" s="10" t="s">
        <v>1358</v>
      </c>
      <c r="B351" s="12"/>
      <c r="C351" s="9"/>
      <c r="D351" s="11" t="str">
        <f>IFERROR(VLOOKUP(C351,'Plan Cultivos'!$A$5:$X$204,2,FALSE()),"")</f>
        <v/>
      </c>
      <c r="E351" s="11" t="str">
        <f>IFERROR(VLOOKUP(C351,'Plan Cultivos'!$A$5:$X$204,4,FALSE()),"")</f>
        <v/>
      </c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</row>
    <row r="352" spans="1:21" x14ac:dyDescent="0.3">
      <c r="A352" s="10" t="s">
        <v>1359</v>
      </c>
      <c r="B352" s="12"/>
      <c r="C352" s="9"/>
      <c r="D352" s="11" t="str">
        <f>IFERROR(VLOOKUP(C352,'Plan Cultivos'!$A$5:$X$204,2,FALSE()),"")</f>
        <v/>
      </c>
      <c r="E352" s="11" t="str">
        <f>IFERROR(VLOOKUP(C352,'Plan Cultivos'!$A$5:$X$204,4,FALSE()),"")</f>
        <v/>
      </c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</row>
    <row r="353" spans="1:21" x14ac:dyDescent="0.3">
      <c r="A353" s="10" t="s">
        <v>1360</v>
      </c>
      <c r="B353" s="12"/>
      <c r="C353" s="9"/>
      <c r="D353" s="11" t="str">
        <f>IFERROR(VLOOKUP(C353,'Plan Cultivos'!$A$5:$X$204,2,FALSE()),"")</f>
        <v/>
      </c>
      <c r="E353" s="11" t="str">
        <f>IFERROR(VLOOKUP(C353,'Plan Cultivos'!$A$5:$X$204,4,FALSE()),"")</f>
        <v/>
      </c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</row>
    <row r="354" spans="1:21" x14ac:dyDescent="0.3">
      <c r="A354" s="10" t="s">
        <v>1361</v>
      </c>
      <c r="B354" s="12"/>
      <c r="C354" s="9"/>
      <c r="D354" s="11" t="str">
        <f>IFERROR(VLOOKUP(C354,'Plan Cultivos'!$A$5:$X$204,2,FALSE()),"")</f>
        <v/>
      </c>
      <c r="E354" s="11" t="str">
        <f>IFERROR(VLOOKUP(C354,'Plan Cultivos'!$A$5:$X$204,4,FALSE()),"")</f>
        <v/>
      </c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</row>
    <row r="355" spans="1:21" x14ac:dyDescent="0.3">
      <c r="A355" s="10" t="s">
        <v>1362</v>
      </c>
      <c r="B355" s="12"/>
      <c r="C355" s="9"/>
      <c r="D355" s="11" t="str">
        <f>IFERROR(VLOOKUP(C355,'Plan Cultivos'!$A$5:$X$204,2,FALSE()),"")</f>
        <v/>
      </c>
      <c r="E355" s="11" t="str">
        <f>IFERROR(VLOOKUP(C355,'Plan Cultivos'!$A$5:$X$204,4,FALSE()),"")</f>
        <v/>
      </c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</row>
    <row r="356" spans="1:21" x14ac:dyDescent="0.3">
      <c r="A356" s="10" t="s">
        <v>1363</v>
      </c>
      <c r="B356" s="12"/>
      <c r="C356" s="9"/>
      <c r="D356" s="11" t="str">
        <f>IFERROR(VLOOKUP(C356,'Plan Cultivos'!$A$5:$X$204,2,FALSE()),"")</f>
        <v/>
      </c>
      <c r="E356" s="11" t="str">
        <f>IFERROR(VLOOKUP(C356,'Plan Cultivos'!$A$5:$X$204,4,FALSE()),"")</f>
        <v/>
      </c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</row>
    <row r="357" spans="1:21" x14ac:dyDescent="0.3">
      <c r="A357" s="10" t="s">
        <v>1364</v>
      </c>
      <c r="B357" s="12"/>
      <c r="C357" s="9"/>
      <c r="D357" s="11" t="str">
        <f>IFERROR(VLOOKUP(C357,'Plan Cultivos'!$A$5:$X$204,2,FALSE()),"")</f>
        <v/>
      </c>
      <c r="E357" s="11" t="str">
        <f>IFERROR(VLOOKUP(C357,'Plan Cultivos'!$A$5:$X$204,4,FALSE()),"")</f>
        <v/>
      </c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</row>
    <row r="358" spans="1:21" x14ac:dyDescent="0.3">
      <c r="A358" s="10" t="s">
        <v>1365</v>
      </c>
      <c r="B358" s="12"/>
      <c r="C358" s="9"/>
      <c r="D358" s="11" t="str">
        <f>IFERROR(VLOOKUP(C358,'Plan Cultivos'!$A$5:$X$204,2,FALSE()),"")</f>
        <v/>
      </c>
      <c r="E358" s="11" t="str">
        <f>IFERROR(VLOOKUP(C358,'Plan Cultivos'!$A$5:$X$204,4,FALSE()),"")</f>
        <v/>
      </c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</row>
    <row r="359" spans="1:21" x14ac:dyDescent="0.3">
      <c r="A359" s="10" t="s">
        <v>1366</v>
      </c>
      <c r="B359" s="12"/>
      <c r="C359" s="9"/>
      <c r="D359" s="11" t="str">
        <f>IFERROR(VLOOKUP(C359,'Plan Cultivos'!$A$5:$X$204,2,FALSE()),"")</f>
        <v/>
      </c>
      <c r="E359" s="11" t="str">
        <f>IFERROR(VLOOKUP(C359,'Plan Cultivos'!$A$5:$X$204,4,FALSE()),"")</f>
        <v/>
      </c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</row>
    <row r="360" spans="1:21" x14ac:dyDescent="0.3">
      <c r="A360" s="10" t="s">
        <v>1367</v>
      </c>
      <c r="B360" s="12"/>
      <c r="C360" s="9"/>
      <c r="D360" s="11" t="str">
        <f>IFERROR(VLOOKUP(C360,'Plan Cultivos'!$A$5:$X$204,2,FALSE()),"")</f>
        <v/>
      </c>
      <c r="E360" s="11" t="str">
        <f>IFERROR(VLOOKUP(C360,'Plan Cultivos'!$A$5:$X$204,4,FALSE()),"")</f>
        <v/>
      </c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</row>
    <row r="361" spans="1:21" x14ac:dyDescent="0.3">
      <c r="A361" s="10" t="s">
        <v>1368</v>
      </c>
      <c r="B361" s="12"/>
      <c r="C361" s="9"/>
      <c r="D361" s="11" t="str">
        <f>IFERROR(VLOOKUP(C361,'Plan Cultivos'!$A$5:$X$204,2,FALSE()),"")</f>
        <v/>
      </c>
      <c r="E361" s="11" t="str">
        <f>IFERROR(VLOOKUP(C361,'Plan Cultivos'!$A$5:$X$204,4,FALSE()),"")</f>
        <v/>
      </c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</row>
    <row r="362" spans="1:21" x14ac:dyDescent="0.3">
      <c r="A362" s="10" t="s">
        <v>1369</v>
      </c>
      <c r="B362" s="12"/>
      <c r="C362" s="9"/>
      <c r="D362" s="11" t="str">
        <f>IFERROR(VLOOKUP(C362,'Plan Cultivos'!$A$5:$X$204,2,FALSE()),"")</f>
        <v/>
      </c>
      <c r="E362" s="11" t="str">
        <f>IFERROR(VLOOKUP(C362,'Plan Cultivos'!$A$5:$X$204,4,FALSE()),"")</f>
        <v/>
      </c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</row>
    <row r="363" spans="1:21" x14ac:dyDescent="0.3">
      <c r="A363" s="10" t="s">
        <v>1370</v>
      </c>
      <c r="B363" s="12"/>
      <c r="C363" s="9"/>
      <c r="D363" s="11" t="str">
        <f>IFERROR(VLOOKUP(C363,'Plan Cultivos'!$A$5:$X$204,2,FALSE()),"")</f>
        <v/>
      </c>
      <c r="E363" s="11" t="str">
        <f>IFERROR(VLOOKUP(C363,'Plan Cultivos'!$A$5:$X$204,4,FALSE()),"")</f>
        <v/>
      </c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</row>
    <row r="364" spans="1:21" x14ac:dyDescent="0.3">
      <c r="A364" s="10" t="s">
        <v>1371</v>
      </c>
      <c r="B364" s="12"/>
      <c r="C364" s="9"/>
      <c r="D364" s="11" t="str">
        <f>IFERROR(VLOOKUP(C364,'Plan Cultivos'!$A$5:$X$204,2,FALSE()),"")</f>
        <v/>
      </c>
      <c r="E364" s="11" t="str">
        <f>IFERROR(VLOOKUP(C364,'Plan Cultivos'!$A$5:$X$204,4,FALSE()),"")</f>
        <v/>
      </c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</row>
    <row r="365" spans="1:21" x14ac:dyDescent="0.3">
      <c r="A365" s="10" t="s">
        <v>1372</v>
      </c>
      <c r="B365" s="12"/>
      <c r="C365" s="9"/>
      <c r="D365" s="11" t="str">
        <f>IFERROR(VLOOKUP(C365,'Plan Cultivos'!$A$5:$X$204,2,FALSE()),"")</f>
        <v/>
      </c>
      <c r="E365" s="11" t="str">
        <f>IFERROR(VLOOKUP(C365,'Plan Cultivos'!$A$5:$X$204,4,FALSE()),"")</f>
        <v/>
      </c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</row>
    <row r="366" spans="1:21" x14ac:dyDescent="0.3">
      <c r="A366" s="10" t="s">
        <v>1373</v>
      </c>
      <c r="B366" s="12"/>
      <c r="C366" s="9"/>
      <c r="D366" s="11" t="str">
        <f>IFERROR(VLOOKUP(C366,'Plan Cultivos'!$A$5:$X$204,2,FALSE()),"")</f>
        <v/>
      </c>
      <c r="E366" s="11" t="str">
        <f>IFERROR(VLOOKUP(C366,'Plan Cultivos'!$A$5:$X$204,4,FALSE()),"")</f>
        <v/>
      </c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</row>
    <row r="367" spans="1:21" x14ac:dyDescent="0.3">
      <c r="A367" s="10" t="s">
        <v>1374</v>
      </c>
      <c r="B367" s="12"/>
      <c r="C367" s="9"/>
      <c r="D367" s="11" t="str">
        <f>IFERROR(VLOOKUP(C367,'Plan Cultivos'!$A$5:$X$204,2,FALSE()),"")</f>
        <v/>
      </c>
      <c r="E367" s="11" t="str">
        <f>IFERROR(VLOOKUP(C367,'Plan Cultivos'!$A$5:$X$204,4,FALSE()),"")</f>
        <v/>
      </c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</row>
    <row r="368" spans="1:21" x14ac:dyDescent="0.3">
      <c r="A368" s="10" t="s">
        <v>1375</v>
      </c>
      <c r="B368" s="12"/>
      <c r="C368" s="9"/>
      <c r="D368" s="11" t="str">
        <f>IFERROR(VLOOKUP(C368,'Plan Cultivos'!$A$5:$X$204,2,FALSE()),"")</f>
        <v/>
      </c>
      <c r="E368" s="11" t="str">
        <f>IFERROR(VLOOKUP(C368,'Plan Cultivos'!$A$5:$X$204,4,FALSE()),"")</f>
        <v/>
      </c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</row>
    <row r="369" spans="1:21" x14ac:dyDescent="0.3">
      <c r="A369" s="10" t="s">
        <v>1376</v>
      </c>
      <c r="B369" s="12"/>
      <c r="C369" s="9"/>
      <c r="D369" s="11" t="str">
        <f>IFERROR(VLOOKUP(C369,'Plan Cultivos'!$A$5:$X$204,2,FALSE()),"")</f>
        <v/>
      </c>
      <c r="E369" s="11" t="str">
        <f>IFERROR(VLOOKUP(C369,'Plan Cultivos'!$A$5:$X$204,4,FALSE()),"")</f>
        <v/>
      </c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</row>
    <row r="370" spans="1:21" x14ac:dyDescent="0.3">
      <c r="A370" s="10" t="s">
        <v>1377</v>
      </c>
      <c r="B370" s="12"/>
      <c r="C370" s="9"/>
      <c r="D370" s="11" t="str">
        <f>IFERROR(VLOOKUP(C370,'Plan Cultivos'!$A$5:$X$204,2,FALSE()),"")</f>
        <v/>
      </c>
      <c r="E370" s="11" t="str">
        <f>IFERROR(VLOOKUP(C370,'Plan Cultivos'!$A$5:$X$204,4,FALSE()),"")</f>
        <v/>
      </c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</row>
    <row r="371" spans="1:21" x14ac:dyDescent="0.3">
      <c r="A371" s="10" t="s">
        <v>1378</v>
      </c>
      <c r="B371" s="12"/>
      <c r="C371" s="9"/>
      <c r="D371" s="11" t="str">
        <f>IFERROR(VLOOKUP(C371,'Plan Cultivos'!$A$5:$X$204,2,FALSE()),"")</f>
        <v/>
      </c>
      <c r="E371" s="11" t="str">
        <f>IFERROR(VLOOKUP(C371,'Plan Cultivos'!$A$5:$X$204,4,FALSE()),"")</f>
        <v/>
      </c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</row>
    <row r="372" spans="1:21" x14ac:dyDescent="0.3">
      <c r="A372" s="10" t="s">
        <v>1379</v>
      </c>
      <c r="B372" s="12"/>
      <c r="C372" s="9"/>
      <c r="D372" s="11" t="str">
        <f>IFERROR(VLOOKUP(C372,'Plan Cultivos'!$A$5:$X$204,2,FALSE()),"")</f>
        <v/>
      </c>
      <c r="E372" s="11" t="str">
        <f>IFERROR(VLOOKUP(C372,'Plan Cultivos'!$A$5:$X$204,4,FALSE()),"")</f>
        <v/>
      </c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</row>
    <row r="373" spans="1:21" x14ac:dyDescent="0.3">
      <c r="A373" s="10" t="s">
        <v>1380</v>
      </c>
      <c r="B373" s="12"/>
      <c r="C373" s="9"/>
      <c r="D373" s="11" t="str">
        <f>IFERROR(VLOOKUP(C373,'Plan Cultivos'!$A$5:$X$204,2,FALSE()),"")</f>
        <v/>
      </c>
      <c r="E373" s="11" t="str">
        <f>IFERROR(VLOOKUP(C373,'Plan Cultivos'!$A$5:$X$204,4,FALSE()),"")</f>
        <v/>
      </c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</row>
    <row r="374" spans="1:21" x14ac:dyDescent="0.3">
      <c r="A374" s="10" t="s">
        <v>1381</v>
      </c>
      <c r="B374" s="12"/>
      <c r="C374" s="9"/>
      <c r="D374" s="11" t="str">
        <f>IFERROR(VLOOKUP(C374,'Plan Cultivos'!$A$5:$X$204,2,FALSE()),"")</f>
        <v/>
      </c>
      <c r="E374" s="11" t="str">
        <f>IFERROR(VLOOKUP(C374,'Plan Cultivos'!$A$5:$X$204,4,FALSE()),"")</f>
        <v/>
      </c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</row>
    <row r="375" spans="1:21" x14ac:dyDescent="0.3">
      <c r="A375" s="10" t="s">
        <v>1382</v>
      </c>
      <c r="B375" s="12"/>
      <c r="C375" s="9"/>
      <c r="D375" s="11" t="str">
        <f>IFERROR(VLOOKUP(C375,'Plan Cultivos'!$A$5:$X$204,2,FALSE()),"")</f>
        <v/>
      </c>
      <c r="E375" s="11" t="str">
        <f>IFERROR(VLOOKUP(C375,'Plan Cultivos'!$A$5:$X$204,4,FALSE()),"")</f>
        <v/>
      </c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</row>
    <row r="376" spans="1:21" x14ac:dyDescent="0.3">
      <c r="A376" s="10" t="s">
        <v>1383</v>
      </c>
      <c r="B376" s="12"/>
      <c r="C376" s="9"/>
      <c r="D376" s="11" t="str">
        <f>IFERROR(VLOOKUP(C376,'Plan Cultivos'!$A$5:$X$204,2,FALSE()),"")</f>
        <v/>
      </c>
      <c r="E376" s="11" t="str">
        <f>IFERROR(VLOOKUP(C376,'Plan Cultivos'!$A$5:$X$204,4,FALSE()),"")</f>
        <v/>
      </c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</row>
    <row r="377" spans="1:21" x14ac:dyDescent="0.3">
      <c r="A377" s="10" t="s">
        <v>1384</v>
      </c>
      <c r="B377" s="12"/>
      <c r="C377" s="9"/>
      <c r="D377" s="11" t="str">
        <f>IFERROR(VLOOKUP(C377,'Plan Cultivos'!$A$5:$X$204,2,FALSE()),"")</f>
        <v/>
      </c>
      <c r="E377" s="11" t="str">
        <f>IFERROR(VLOOKUP(C377,'Plan Cultivos'!$A$5:$X$204,4,FALSE()),"")</f>
        <v/>
      </c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</row>
    <row r="378" spans="1:21" x14ac:dyDescent="0.3">
      <c r="A378" s="10" t="s">
        <v>1385</v>
      </c>
      <c r="B378" s="12"/>
      <c r="C378" s="9"/>
      <c r="D378" s="11" t="str">
        <f>IFERROR(VLOOKUP(C378,'Plan Cultivos'!$A$5:$X$204,2,FALSE()),"")</f>
        <v/>
      </c>
      <c r="E378" s="11" t="str">
        <f>IFERROR(VLOOKUP(C378,'Plan Cultivos'!$A$5:$X$204,4,FALSE()),"")</f>
        <v/>
      </c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</row>
    <row r="379" spans="1:21" x14ac:dyDescent="0.3">
      <c r="A379" s="10" t="s">
        <v>1386</v>
      </c>
      <c r="B379" s="12"/>
      <c r="C379" s="9"/>
      <c r="D379" s="11" t="str">
        <f>IFERROR(VLOOKUP(C379,'Plan Cultivos'!$A$5:$X$204,2,FALSE()),"")</f>
        <v/>
      </c>
      <c r="E379" s="11" t="str">
        <f>IFERROR(VLOOKUP(C379,'Plan Cultivos'!$A$5:$X$204,4,FALSE()),"")</f>
        <v/>
      </c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</row>
    <row r="380" spans="1:21" x14ac:dyDescent="0.3">
      <c r="A380" s="10" t="s">
        <v>1387</v>
      </c>
      <c r="B380" s="12"/>
      <c r="C380" s="9"/>
      <c r="D380" s="11" t="str">
        <f>IFERROR(VLOOKUP(C380,'Plan Cultivos'!$A$5:$X$204,2,FALSE()),"")</f>
        <v/>
      </c>
      <c r="E380" s="11" t="str">
        <f>IFERROR(VLOOKUP(C380,'Plan Cultivos'!$A$5:$X$204,4,FALSE()),"")</f>
        <v/>
      </c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</row>
    <row r="381" spans="1:21" x14ac:dyDescent="0.3">
      <c r="A381" s="10" t="s">
        <v>1388</v>
      </c>
      <c r="B381" s="12"/>
      <c r="C381" s="9"/>
      <c r="D381" s="11" t="str">
        <f>IFERROR(VLOOKUP(C381,'Plan Cultivos'!$A$5:$X$204,2,FALSE()),"")</f>
        <v/>
      </c>
      <c r="E381" s="11" t="str">
        <f>IFERROR(VLOOKUP(C381,'Plan Cultivos'!$A$5:$X$204,4,FALSE()),"")</f>
        <v/>
      </c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</row>
    <row r="382" spans="1:21" x14ac:dyDescent="0.3">
      <c r="A382" s="10" t="s">
        <v>1389</v>
      </c>
      <c r="B382" s="12"/>
      <c r="C382" s="9"/>
      <c r="D382" s="11" t="str">
        <f>IFERROR(VLOOKUP(C382,'Plan Cultivos'!$A$5:$X$204,2,FALSE()),"")</f>
        <v/>
      </c>
      <c r="E382" s="11" t="str">
        <f>IFERROR(VLOOKUP(C382,'Plan Cultivos'!$A$5:$X$204,4,FALSE()),"")</f>
        <v/>
      </c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</row>
    <row r="383" spans="1:21" x14ac:dyDescent="0.3">
      <c r="A383" s="10" t="s">
        <v>1390</v>
      </c>
      <c r="B383" s="12"/>
      <c r="C383" s="9"/>
      <c r="D383" s="11" t="str">
        <f>IFERROR(VLOOKUP(C383,'Plan Cultivos'!$A$5:$X$204,2,FALSE()),"")</f>
        <v/>
      </c>
      <c r="E383" s="11" t="str">
        <f>IFERROR(VLOOKUP(C383,'Plan Cultivos'!$A$5:$X$204,4,FALSE()),"")</f>
        <v/>
      </c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</row>
    <row r="384" spans="1:21" x14ac:dyDescent="0.3">
      <c r="A384" s="10" t="s">
        <v>1391</v>
      </c>
      <c r="B384" s="12"/>
      <c r="C384" s="9"/>
      <c r="D384" s="11" t="str">
        <f>IFERROR(VLOOKUP(C384,'Plan Cultivos'!$A$5:$X$204,2,FALSE()),"")</f>
        <v/>
      </c>
      <c r="E384" s="11" t="str">
        <f>IFERROR(VLOOKUP(C384,'Plan Cultivos'!$A$5:$X$204,4,FALSE()),"")</f>
        <v/>
      </c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</row>
    <row r="385" spans="1:21" x14ac:dyDescent="0.3">
      <c r="A385" s="10" t="s">
        <v>1392</v>
      </c>
      <c r="B385" s="12"/>
      <c r="C385" s="9"/>
      <c r="D385" s="11" t="str">
        <f>IFERROR(VLOOKUP(C385,'Plan Cultivos'!$A$5:$X$204,2,FALSE()),"")</f>
        <v/>
      </c>
      <c r="E385" s="11" t="str">
        <f>IFERROR(VLOOKUP(C385,'Plan Cultivos'!$A$5:$X$204,4,FALSE()),"")</f>
        <v/>
      </c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</row>
    <row r="386" spans="1:21" x14ac:dyDescent="0.3">
      <c r="A386" s="10" t="s">
        <v>1393</v>
      </c>
      <c r="B386" s="12"/>
      <c r="C386" s="9"/>
      <c r="D386" s="11" t="str">
        <f>IFERROR(VLOOKUP(C386,'Plan Cultivos'!$A$5:$X$204,2,FALSE()),"")</f>
        <v/>
      </c>
      <c r="E386" s="11" t="str">
        <f>IFERROR(VLOOKUP(C386,'Plan Cultivos'!$A$5:$X$204,4,FALSE()),"")</f>
        <v/>
      </c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</row>
    <row r="387" spans="1:21" x14ac:dyDescent="0.3">
      <c r="A387" s="10" t="s">
        <v>1394</v>
      </c>
      <c r="B387" s="12"/>
      <c r="C387" s="9"/>
      <c r="D387" s="11" t="str">
        <f>IFERROR(VLOOKUP(C387,'Plan Cultivos'!$A$5:$X$204,2,FALSE()),"")</f>
        <v/>
      </c>
      <c r="E387" s="11" t="str">
        <f>IFERROR(VLOOKUP(C387,'Plan Cultivos'!$A$5:$X$204,4,FALSE()),"")</f>
        <v/>
      </c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</row>
    <row r="388" spans="1:21" x14ac:dyDescent="0.3">
      <c r="A388" s="10" t="s">
        <v>1395</v>
      </c>
      <c r="B388" s="12"/>
      <c r="C388" s="9"/>
      <c r="D388" s="11" t="str">
        <f>IFERROR(VLOOKUP(C388,'Plan Cultivos'!$A$5:$X$204,2,FALSE()),"")</f>
        <v/>
      </c>
      <c r="E388" s="11" t="str">
        <f>IFERROR(VLOOKUP(C388,'Plan Cultivos'!$A$5:$X$204,4,FALSE()),"")</f>
        <v/>
      </c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</row>
    <row r="389" spans="1:21" x14ac:dyDescent="0.3">
      <c r="A389" s="10" t="s">
        <v>1396</v>
      </c>
      <c r="B389" s="12"/>
      <c r="C389" s="9"/>
      <c r="D389" s="11" t="str">
        <f>IFERROR(VLOOKUP(C389,'Plan Cultivos'!$A$5:$X$204,2,FALSE()),"")</f>
        <v/>
      </c>
      <c r="E389" s="11" t="str">
        <f>IFERROR(VLOOKUP(C389,'Plan Cultivos'!$A$5:$X$204,4,FALSE()),"")</f>
        <v/>
      </c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</row>
    <row r="390" spans="1:21" x14ac:dyDescent="0.3">
      <c r="A390" s="10" t="s">
        <v>1397</v>
      </c>
      <c r="B390" s="12"/>
      <c r="C390" s="9"/>
      <c r="D390" s="11" t="str">
        <f>IFERROR(VLOOKUP(C390,'Plan Cultivos'!$A$5:$X$204,2,FALSE()),"")</f>
        <v/>
      </c>
      <c r="E390" s="11" t="str">
        <f>IFERROR(VLOOKUP(C390,'Plan Cultivos'!$A$5:$X$204,4,FALSE()),"")</f>
        <v/>
      </c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</row>
    <row r="391" spans="1:21" x14ac:dyDescent="0.3">
      <c r="A391" s="10" t="s">
        <v>1398</v>
      </c>
      <c r="B391" s="12"/>
      <c r="C391" s="9"/>
      <c r="D391" s="11" t="str">
        <f>IFERROR(VLOOKUP(C391,'Plan Cultivos'!$A$5:$X$204,2,FALSE()),"")</f>
        <v/>
      </c>
      <c r="E391" s="11" t="str">
        <f>IFERROR(VLOOKUP(C391,'Plan Cultivos'!$A$5:$X$204,4,FALSE()),"")</f>
        <v/>
      </c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</row>
    <row r="392" spans="1:21" x14ac:dyDescent="0.3">
      <c r="A392" s="10" t="s">
        <v>1399</v>
      </c>
      <c r="B392" s="12"/>
      <c r="C392" s="9"/>
      <c r="D392" s="11" t="str">
        <f>IFERROR(VLOOKUP(C392,'Plan Cultivos'!$A$5:$X$204,2,FALSE()),"")</f>
        <v/>
      </c>
      <c r="E392" s="11" t="str">
        <f>IFERROR(VLOOKUP(C392,'Plan Cultivos'!$A$5:$X$204,4,FALSE()),"")</f>
        <v/>
      </c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</row>
    <row r="393" spans="1:21" x14ac:dyDescent="0.3">
      <c r="A393" s="10" t="s">
        <v>1400</v>
      </c>
      <c r="B393" s="12"/>
      <c r="C393" s="9"/>
      <c r="D393" s="11" t="str">
        <f>IFERROR(VLOOKUP(C393,'Plan Cultivos'!$A$5:$X$204,2,FALSE()),"")</f>
        <v/>
      </c>
      <c r="E393" s="11" t="str">
        <f>IFERROR(VLOOKUP(C393,'Plan Cultivos'!$A$5:$X$204,4,FALSE()),"")</f>
        <v/>
      </c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</row>
    <row r="394" spans="1:21" x14ac:dyDescent="0.3">
      <c r="A394" s="10" t="s">
        <v>1401</v>
      </c>
      <c r="B394" s="12"/>
      <c r="C394" s="9"/>
      <c r="D394" s="11" t="str">
        <f>IFERROR(VLOOKUP(C394,'Plan Cultivos'!$A$5:$X$204,2,FALSE()),"")</f>
        <v/>
      </c>
      <c r="E394" s="11" t="str">
        <f>IFERROR(VLOOKUP(C394,'Plan Cultivos'!$A$5:$X$204,4,FALSE()),"")</f>
        <v/>
      </c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</row>
    <row r="395" spans="1:21" x14ac:dyDescent="0.3">
      <c r="A395" s="10" t="s">
        <v>1402</v>
      </c>
      <c r="B395" s="12"/>
      <c r="C395" s="9"/>
      <c r="D395" s="11" t="str">
        <f>IFERROR(VLOOKUP(C395,'Plan Cultivos'!$A$5:$X$204,2,FALSE()),"")</f>
        <v/>
      </c>
      <c r="E395" s="11" t="str">
        <f>IFERROR(VLOOKUP(C395,'Plan Cultivos'!$A$5:$X$204,4,FALSE()),"")</f>
        <v/>
      </c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</row>
    <row r="396" spans="1:21" x14ac:dyDescent="0.3">
      <c r="A396" s="10" t="s">
        <v>1403</v>
      </c>
      <c r="B396" s="12"/>
      <c r="C396" s="9"/>
      <c r="D396" s="11" t="str">
        <f>IFERROR(VLOOKUP(C396,'Plan Cultivos'!$A$5:$X$204,2,FALSE()),"")</f>
        <v/>
      </c>
      <c r="E396" s="11" t="str">
        <f>IFERROR(VLOOKUP(C396,'Plan Cultivos'!$A$5:$X$204,4,FALSE()),"")</f>
        <v/>
      </c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</row>
    <row r="397" spans="1:21" x14ac:dyDescent="0.3">
      <c r="A397" s="10" t="s">
        <v>1404</v>
      </c>
      <c r="B397" s="12"/>
      <c r="C397" s="9"/>
      <c r="D397" s="11" t="str">
        <f>IFERROR(VLOOKUP(C397,'Plan Cultivos'!$A$5:$X$204,2,FALSE()),"")</f>
        <v/>
      </c>
      <c r="E397" s="11" t="str">
        <f>IFERROR(VLOOKUP(C397,'Plan Cultivos'!$A$5:$X$204,4,FALSE()),"")</f>
        <v/>
      </c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</row>
    <row r="398" spans="1:21" x14ac:dyDescent="0.3">
      <c r="A398" s="10" t="s">
        <v>1405</v>
      </c>
      <c r="B398" s="12"/>
      <c r="C398" s="9"/>
      <c r="D398" s="11" t="str">
        <f>IFERROR(VLOOKUP(C398,'Plan Cultivos'!$A$5:$X$204,2,FALSE()),"")</f>
        <v/>
      </c>
      <c r="E398" s="11" t="str">
        <f>IFERROR(VLOOKUP(C398,'Plan Cultivos'!$A$5:$X$204,4,FALSE()),"")</f>
        <v/>
      </c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</row>
    <row r="399" spans="1:21" x14ac:dyDescent="0.3">
      <c r="A399" s="10" t="s">
        <v>1406</v>
      </c>
      <c r="B399" s="12"/>
      <c r="C399" s="9"/>
      <c r="D399" s="11" t="str">
        <f>IFERROR(VLOOKUP(C399,'Plan Cultivos'!$A$5:$X$204,2,FALSE()),"")</f>
        <v/>
      </c>
      <c r="E399" s="11" t="str">
        <f>IFERROR(VLOOKUP(C399,'Plan Cultivos'!$A$5:$X$204,4,FALSE()),"")</f>
        <v/>
      </c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</row>
    <row r="400" spans="1:21" x14ac:dyDescent="0.3">
      <c r="A400" s="10" t="s">
        <v>1407</v>
      </c>
      <c r="B400" s="12"/>
      <c r="C400" s="9"/>
      <c r="D400" s="11" t="str">
        <f>IFERROR(VLOOKUP(C400,'Plan Cultivos'!$A$5:$X$204,2,FALSE()),"")</f>
        <v/>
      </c>
      <c r="E400" s="11" t="str">
        <f>IFERROR(VLOOKUP(C400,'Plan Cultivos'!$A$5:$X$204,4,FALSE()),"")</f>
        <v/>
      </c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</row>
    <row r="401" spans="1:21" x14ac:dyDescent="0.3">
      <c r="A401" s="10" t="s">
        <v>1408</v>
      </c>
      <c r="B401" s="12"/>
      <c r="C401" s="9"/>
      <c r="D401" s="11" t="str">
        <f>IFERROR(VLOOKUP(C401,'Plan Cultivos'!$A$5:$X$204,2,FALSE()),"")</f>
        <v/>
      </c>
      <c r="E401" s="11" t="str">
        <f>IFERROR(VLOOKUP(C401,'Plan Cultivos'!$A$5:$X$204,4,FALSE()),"")</f>
        <v/>
      </c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</row>
    <row r="402" spans="1:21" x14ac:dyDescent="0.3">
      <c r="A402" s="10" t="s">
        <v>1409</v>
      </c>
      <c r="B402" s="12"/>
      <c r="C402" s="9"/>
      <c r="D402" s="11" t="str">
        <f>IFERROR(VLOOKUP(C402,'Plan Cultivos'!$A$5:$X$204,2,FALSE()),"")</f>
        <v/>
      </c>
      <c r="E402" s="11" t="str">
        <f>IFERROR(VLOOKUP(C402,'Plan Cultivos'!$A$5:$X$204,4,FALSE()),"")</f>
        <v/>
      </c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</row>
    <row r="403" spans="1:21" x14ac:dyDescent="0.3">
      <c r="A403" s="10" t="s">
        <v>1410</v>
      </c>
      <c r="B403" s="12"/>
      <c r="C403" s="9"/>
      <c r="D403" s="11" t="str">
        <f>IFERROR(VLOOKUP(C403,'Plan Cultivos'!$A$5:$X$204,2,FALSE()),"")</f>
        <v/>
      </c>
      <c r="E403" s="11" t="str">
        <f>IFERROR(VLOOKUP(C403,'Plan Cultivos'!$A$5:$X$204,4,FALSE()),"")</f>
        <v/>
      </c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</row>
    <row r="404" spans="1:21" x14ac:dyDescent="0.3">
      <c r="A404" s="10" t="s">
        <v>1411</v>
      </c>
      <c r="B404" s="12"/>
      <c r="C404" s="9"/>
      <c r="D404" s="11" t="str">
        <f>IFERROR(VLOOKUP(C404,'Plan Cultivos'!$A$5:$X$204,2,FALSE()),"")</f>
        <v/>
      </c>
      <c r="E404" s="11" t="str">
        <f>IFERROR(VLOOKUP(C404,'Plan Cultivos'!$A$5:$X$204,4,FALSE()),"")</f>
        <v/>
      </c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</row>
    <row r="405" spans="1:21" x14ac:dyDescent="0.3">
      <c r="A405" s="10" t="s">
        <v>1412</v>
      </c>
      <c r="B405" s="12"/>
      <c r="C405" s="9"/>
      <c r="D405" s="11" t="str">
        <f>IFERROR(VLOOKUP(C405,'Plan Cultivos'!$A$5:$X$204,2,FALSE()),"")</f>
        <v/>
      </c>
      <c r="E405" s="11" t="str">
        <f>IFERROR(VLOOKUP(C405,'Plan Cultivos'!$A$5:$X$204,4,FALSE()),"")</f>
        <v/>
      </c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</row>
    <row r="406" spans="1:21" x14ac:dyDescent="0.3">
      <c r="A406" s="10" t="s">
        <v>1413</v>
      </c>
      <c r="B406" s="12"/>
      <c r="C406" s="9"/>
      <c r="D406" s="11" t="str">
        <f>IFERROR(VLOOKUP(C406,'Plan Cultivos'!$A$5:$X$204,2,FALSE()),"")</f>
        <v/>
      </c>
      <c r="E406" s="11" t="str">
        <f>IFERROR(VLOOKUP(C406,'Plan Cultivos'!$A$5:$X$204,4,FALSE()),"")</f>
        <v/>
      </c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</row>
    <row r="407" spans="1:21" x14ac:dyDescent="0.3">
      <c r="A407" s="10" t="s">
        <v>1414</v>
      </c>
      <c r="B407" s="12"/>
      <c r="C407" s="9"/>
      <c r="D407" s="11" t="str">
        <f>IFERROR(VLOOKUP(C407,'Plan Cultivos'!$A$5:$X$204,2,FALSE()),"")</f>
        <v/>
      </c>
      <c r="E407" s="11" t="str">
        <f>IFERROR(VLOOKUP(C407,'Plan Cultivos'!$A$5:$X$204,4,FALSE()),"")</f>
        <v/>
      </c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</row>
    <row r="408" spans="1:21" x14ac:dyDescent="0.3">
      <c r="A408" s="10" t="s">
        <v>1415</v>
      </c>
      <c r="B408" s="12"/>
      <c r="C408" s="9"/>
      <c r="D408" s="11" t="str">
        <f>IFERROR(VLOOKUP(C408,'Plan Cultivos'!$A$5:$X$204,2,FALSE()),"")</f>
        <v/>
      </c>
      <c r="E408" s="11" t="str">
        <f>IFERROR(VLOOKUP(C408,'Plan Cultivos'!$A$5:$X$204,4,FALSE()),"")</f>
        <v/>
      </c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</row>
    <row r="409" spans="1:21" x14ac:dyDescent="0.3">
      <c r="A409" s="10" t="s">
        <v>1416</v>
      </c>
      <c r="B409" s="12"/>
      <c r="C409" s="9"/>
      <c r="D409" s="11" t="str">
        <f>IFERROR(VLOOKUP(C409,'Plan Cultivos'!$A$5:$X$204,2,FALSE()),"")</f>
        <v/>
      </c>
      <c r="E409" s="11" t="str">
        <f>IFERROR(VLOOKUP(C409,'Plan Cultivos'!$A$5:$X$204,4,FALSE()),"")</f>
        <v/>
      </c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</row>
    <row r="410" spans="1:21" x14ac:dyDescent="0.3">
      <c r="A410" s="10" t="s">
        <v>1417</v>
      </c>
      <c r="B410" s="12"/>
      <c r="C410" s="9"/>
      <c r="D410" s="11" t="str">
        <f>IFERROR(VLOOKUP(C410,'Plan Cultivos'!$A$5:$X$204,2,FALSE()),"")</f>
        <v/>
      </c>
      <c r="E410" s="11" t="str">
        <f>IFERROR(VLOOKUP(C410,'Plan Cultivos'!$A$5:$X$204,4,FALSE()),"")</f>
        <v/>
      </c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</row>
    <row r="411" spans="1:21" x14ac:dyDescent="0.3">
      <c r="A411" s="10" t="s">
        <v>1418</v>
      </c>
      <c r="B411" s="12"/>
      <c r="C411" s="9"/>
      <c r="D411" s="11" t="str">
        <f>IFERROR(VLOOKUP(C411,'Plan Cultivos'!$A$5:$X$204,2,FALSE()),"")</f>
        <v/>
      </c>
      <c r="E411" s="11" t="str">
        <f>IFERROR(VLOOKUP(C411,'Plan Cultivos'!$A$5:$X$204,4,FALSE()),"")</f>
        <v/>
      </c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</row>
    <row r="412" spans="1:21" x14ac:dyDescent="0.3">
      <c r="A412" s="10" t="s">
        <v>1419</v>
      </c>
      <c r="B412" s="12"/>
      <c r="C412" s="9"/>
      <c r="D412" s="11" t="str">
        <f>IFERROR(VLOOKUP(C412,'Plan Cultivos'!$A$5:$X$204,2,FALSE()),"")</f>
        <v/>
      </c>
      <c r="E412" s="11" t="str">
        <f>IFERROR(VLOOKUP(C412,'Plan Cultivos'!$A$5:$X$204,4,FALSE()),"")</f>
        <v/>
      </c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</row>
    <row r="413" spans="1:21" x14ac:dyDescent="0.3">
      <c r="A413" s="10" t="s">
        <v>1420</v>
      </c>
      <c r="B413" s="12"/>
      <c r="C413" s="9"/>
      <c r="D413" s="11" t="str">
        <f>IFERROR(VLOOKUP(C413,'Plan Cultivos'!$A$5:$X$204,2,FALSE()),"")</f>
        <v/>
      </c>
      <c r="E413" s="11" t="str">
        <f>IFERROR(VLOOKUP(C413,'Plan Cultivos'!$A$5:$X$204,4,FALSE()),"")</f>
        <v/>
      </c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</row>
    <row r="414" spans="1:21" x14ac:dyDescent="0.3">
      <c r="A414" s="10" t="s">
        <v>1421</v>
      </c>
      <c r="B414" s="12"/>
      <c r="C414" s="9"/>
      <c r="D414" s="11" t="str">
        <f>IFERROR(VLOOKUP(C414,'Plan Cultivos'!$A$5:$X$204,2,FALSE()),"")</f>
        <v/>
      </c>
      <c r="E414" s="11" t="str">
        <f>IFERROR(VLOOKUP(C414,'Plan Cultivos'!$A$5:$X$204,4,FALSE()),"")</f>
        <v/>
      </c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</row>
    <row r="415" spans="1:21" x14ac:dyDescent="0.3">
      <c r="A415" s="10" t="s">
        <v>1422</v>
      </c>
      <c r="B415" s="12"/>
      <c r="C415" s="9"/>
      <c r="D415" s="11" t="str">
        <f>IFERROR(VLOOKUP(C415,'Plan Cultivos'!$A$5:$X$204,2,FALSE()),"")</f>
        <v/>
      </c>
      <c r="E415" s="11" t="str">
        <f>IFERROR(VLOOKUP(C415,'Plan Cultivos'!$A$5:$X$204,4,FALSE()),"")</f>
        <v/>
      </c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</row>
    <row r="416" spans="1:21" x14ac:dyDescent="0.3">
      <c r="A416" s="10" t="s">
        <v>1423</v>
      </c>
      <c r="B416" s="12"/>
      <c r="C416" s="9"/>
      <c r="D416" s="11" t="str">
        <f>IFERROR(VLOOKUP(C416,'Plan Cultivos'!$A$5:$X$204,2,FALSE()),"")</f>
        <v/>
      </c>
      <c r="E416" s="11" t="str">
        <f>IFERROR(VLOOKUP(C416,'Plan Cultivos'!$A$5:$X$204,4,FALSE()),"")</f>
        <v/>
      </c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</row>
    <row r="417" spans="1:21" x14ac:dyDescent="0.3">
      <c r="A417" s="10" t="s">
        <v>1424</v>
      </c>
      <c r="B417" s="12"/>
      <c r="C417" s="9"/>
      <c r="D417" s="11" t="str">
        <f>IFERROR(VLOOKUP(C417,'Plan Cultivos'!$A$5:$X$204,2,FALSE()),"")</f>
        <v/>
      </c>
      <c r="E417" s="11" t="str">
        <f>IFERROR(VLOOKUP(C417,'Plan Cultivos'!$A$5:$X$204,4,FALSE()),"")</f>
        <v/>
      </c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</row>
    <row r="418" spans="1:21" x14ac:dyDescent="0.3">
      <c r="A418" s="10" t="s">
        <v>1425</v>
      </c>
      <c r="B418" s="12"/>
      <c r="C418" s="9"/>
      <c r="D418" s="11" t="str">
        <f>IFERROR(VLOOKUP(C418,'Plan Cultivos'!$A$5:$X$204,2,FALSE()),"")</f>
        <v/>
      </c>
      <c r="E418" s="11" t="str">
        <f>IFERROR(VLOOKUP(C418,'Plan Cultivos'!$A$5:$X$204,4,FALSE()),"")</f>
        <v/>
      </c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</row>
    <row r="419" spans="1:21" x14ac:dyDescent="0.3">
      <c r="A419" s="10" t="s">
        <v>1426</v>
      </c>
      <c r="B419" s="12"/>
      <c r="C419" s="9"/>
      <c r="D419" s="11" t="str">
        <f>IFERROR(VLOOKUP(C419,'Plan Cultivos'!$A$5:$X$204,2,FALSE()),"")</f>
        <v/>
      </c>
      <c r="E419" s="11" t="str">
        <f>IFERROR(VLOOKUP(C419,'Plan Cultivos'!$A$5:$X$204,4,FALSE()),"")</f>
        <v/>
      </c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</row>
    <row r="420" spans="1:21" x14ac:dyDescent="0.3">
      <c r="A420" s="10" t="s">
        <v>1427</v>
      </c>
      <c r="B420" s="12"/>
      <c r="C420" s="9"/>
      <c r="D420" s="11" t="str">
        <f>IFERROR(VLOOKUP(C420,'Plan Cultivos'!$A$5:$X$204,2,FALSE()),"")</f>
        <v/>
      </c>
      <c r="E420" s="11" t="str">
        <f>IFERROR(VLOOKUP(C420,'Plan Cultivos'!$A$5:$X$204,4,FALSE()),"")</f>
        <v/>
      </c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</row>
    <row r="421" spans="1:21" x14ac:dyDescent="0.3">
      <c r="A421" s="10" t="s">
        <v>1428</v>
      </c>
      <c r="B421" s="12"/>
      <c r="C421" s="9"/>
      <c r="D421" s="11" t="str">
        <f>IFERROR(VLOOKUP(C421,'Plan Cultivos'!$A$5:$X$204,2,FALSE()),"")</f>
        <v/>
      </c>
      <c r="E421" s="11" t="str">
        <f>IFERROR(VLOOKUP(C421,'Plan Cultivos'!$A$5:$X$204,4,FALSE()),"")</f>
        <v/>
      </c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</row>
    <row r="422" spans="1:21" x14ac:dyDescent="0.3">
      <c r="A422" s="10" t="s">
        <v>1429</v>
      </c>
      <c r="B422" s="12"/>
      <c r="C422" s="9"/>
      <c r="D422" s="11" t="str">
        <f>IFERROR(VLOOKUP(C422,'Plan Cultivos'!$A$5:$X$204,2,FALSE()),"")</f>
        <v/>
      </c>
      <c r="E422" s="11" t="str">
        <f>IFERROR(VLOOKUP(C422,'Plan Cultivos'!$A$5:$X$204,4,FALSE()),"")</f>
        <v/>
      </c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</row>
    <row r="423" spans="1:21" x14ac:dyDescent="0.3">
      <c r="A423" s="10" t="s">
        <v>1430</v>
      </c>
      <c r="B423" s="12"/>
      <c r="C423" s="9"/>
      <c r="D423" s="11" t="str">
        <f>IFERROR(VLOOKUP(C423,'Plan Cultivos'!$A$5:$X$204,2,FALSE()),"")</f>
        <v/>
      </c>
      <c r="E423" s="11" t="str">
        <f>IFERROR(VLOOKUP(C423,'Plan Cultivos'!$A$5:$X$204,4,FALSE()),"")</f>
        <v/>
      </c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</row>
    <row r="424" spans="1:21" x14ac:dyDescent="0.3">
      <c r="A424" s="10" t="s">
        <v>1431</v>
      </c>
      <c r="B424" s="12"/>
      <c r="C424" s="9"/>
      <c r="D424" s="11" t="str">
        <f>IFERROR(VLOOKUP(C424,'Plan Cultivos'!$A$5:$X$204,2,FALSE()),"")</f>
        <v/>
      </c>
      <c r="E424" s="11" t="str">
        <f>IFERROR(VLOOKUP(C424,'Plan Cultivos'!$A$5:$X$204,4,FALSE()),"")</f>
        <v/>
      </c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</row>
    <row r="425" spans="1:21" x14ac:dyDescent="0.3">
      <c r="A425" s="10" t="s">
        <v>1432</v>
      </c>
      <c r="B425" s="12"/>
      <c r="C425" s="9"/>
      <c r="D425" s="11" t="str">
        <f>IFERROR(VLOOKUP(C425,'Plan Cultivos'!$A$5:$X$204,2,FALSE()),"")</f>
        <v/>
      </c>
      <c r="E425" s="11" t="str">
        <f>IFERROR(VLOOKUP(C425,'Plan Cultivos'!$A$5:$X$204,4,FALSE()),"")</f>
        <v/>
      </c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</row>
    <row r="426" spans="1:21" x14ac:dyDescent="0.3">
      <c r="A426" s="10" t="s">
        <v>1433</v>
      </c>
      <c r="B426" s="12"/>
      <c r="C426" s="9"/>
      <c r="D426" s="11" t="str">
        <f>IFERROR(VLOOKUP(C426,'Plan Cultivos'!$A$5:$X$204,2,FALSE()),"")</f>
        <v/>
      </c>
      <c r="E426" s="11" t="str">
        <f>IFERROR(VLOOKUP(C426,'Plan Cultivos'!$A$5:$X$204,4,FALSE()),"")</f>
        <v/>
      </c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</row>
    <row r="427" spans="1:21" x14ac:dyDescent="0.3">
      <c r="A427" s="10" t="s">
        <v>1434</v>
      </c>
      <c r="B427" s="12"/>
      <c r="C427" s="9"/>
      <c r="D427" s="11" t="str">
        <f>IFERROR(VLOOKUP(C427,'Plan Cultivos'!$A$5:$X$204,2,FALSE()),"")</f>
        <v/>
      </c>
      <c r="E427" s="11" t="str">
        <f>IFERROR(VLOOKUP(C427,'Plan Cultivos'!$A$5:$X$204,4,FALSE()),"")</f>
        <v/>
      </c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</row>
    <row r="428" spans="1:21" x14ac:dyDescent="0.3">
      <c r="A428" s="10" t="s">
        <v>1435</v>
      </c>
      <c r="B428" s="12"/>
      <c r="C428" s="9"/>
      <c r="D428" s="11" t="str">
        <f>IFERROR(VLOOKUP(C428,'Plan Cultivos'!$A$5:$X$204,2,FALSE()),"")</f>
        <v/>
      </c>
      <c r="E428" s="11" t="str">
        <f>IFERROR(VLOOKUP(C428,'Plan Cultivos'!$A$5:$X$204,4,FALSE()),"")</f>
        <v/>
      </c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</row>
    <row r="429" spans="1:21" x14ac:dyDescent="0.3">
      <c r="A429" s="10" t="s">
        <v>1436</v>
      </c>
      <c r="B429" s="12"/>
      <c r="C429" s="9"/>
      <c r="D429" s="11" t="str">
        <f>IFERROR(VLOOKUP(C429,'Plan Cultivos'!$A$5:$X$204,2,FALSE()),"")</f>
        <v/>
      </c>
      <c r="E429" s="11" t="str">
        <f>IFERROR(VLOOKUP(C429,'Plan Cultivos'!$A$5:$X$204,4,FALSE()),"")</f>
        <v/>
      </c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</row>
    <row r="430" spans="1:21" x14ac:dyDescent="0.3">
      <c r="A430" s="10" t="s">
        <v>1437</v>
      </c>
      <c r="B430" s="12"/>
      <c r="C430" s="9"/>
      <c r="D430" s="11" t="str">
        <f>IFERROR(VLOOKUP(C430,'Plan Cultivos'!$A$5:$X$204,2,FALSE()),"")</f>
        <v/>
      </c>
      <c r="E430" s="11" t="str">
        <f>IFERROR(VLOOKUP(C430,'Plan Cultivos'!$A$5:$X$204,4,FALSE()),"")</f>
        <v/>
      </c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</row>
    <row r="431" spans="1:21" x14ac:dyDescent="0.3">
      <c r="A431" s="10" t="s">
        <v>1438</v>
      </c>
      <c r="B431" s="12"/>
      <c r="C431" s="9"/>
      <c r="D431" s="11" t="str">
        <f>IFERROR(VLOOKUP(C431,'Plan Cultivos'!$A$5:$X$204,2,FALSE()),"")</f>
        <v/>
      </c>
      <c r="E431" s="11" t="str">
        <f>IFERROR(VLOOKUP(C431,'Plan Cultivos'!$A$5:$X$204,4,FALSE()),"")</f>
        <v/>
      </c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</row>
    <row r="432" spans="1:21" x14ac:dyDescent="0.3">
      <c r="A432" s="10" t="s">
        <v>1439</v>
      </c>
      <c r="B432" s="12"/>
      <c r="C432" s="9"/>
      <c r="D432" s="11" t="str">
        <f>IFERROR(VLOOKUP(C432,'Plan Cultivos'!$A$5:$X$204,2,FALSE()),"")</f>
        <v/>
      </c>
      <c r="E432" s="11" t="str">
        <f>IFERROR(VLOOKUP(C432,'Plan Cultivos'!$A$5:$X$204,4,FALSE()),"")</f>
        <v/>
      </c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</row>
    <row r="433" spans="1:21" x14ac:dyDescent="0.3">
      <c r="A433" s="10" t="s">
        <v>1440</v>
      </c>
      <c r="B433" s="12"/>
      <c r="C433" s="9"/>
      <c r="D433" s="11" t="str">
        <f>IFERROR(VLOOKUP(C433,'Plan Cultivos'!$A$5:$X$204,2,FALSE()),"")</f>
        <v/>
      </c>
      <c r="E433" s="11" t="str">
        <f>IFERROR(VLOOKUP(C433,'Plan Cultivos'!$A$5:$X$204,4,FALSE()),"")</f>
        <v/>
      </c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</row>
    <row r="434" spans="1:21" x14ac:dyDescent="0.3">
      <c r="A434" s="10" t="s">
        <v>1441</v>
      </c>
      <c r="B434" s="12"/>
      <c r="C434" s="9"/>
      <c r="D434" s="11" t="str">
        <f>IFERROR(VLOOKUP(C434,'Plan Cultivos'!$A$5:$X$204,2,FALSE()),"")</f>
        <v/>
      </c>
      <c r="E434" s="11" t="str">
        <f>IFERROR(VLOOKUP(C434,'Plan Cultivos'!$A$5:$X$204,4,FALSE()),"")</f>
        <v/>
      </c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</row>
    <row r="435" spans="1:21" x14ac:dyDescent="0.3">
      <c r="A435" s="10" t="s">
        <v>1442</v>
      </c>
      <c r="B435" s="12"/>
      <c r="C435" s="9"/>
      <c r="D435" s="11" t="str">
        <f>IFERROR(VLOOKUP(C435,'Plan Cultivos'!$A$5:$X$204,2,FALSE()),"")</f>
        <v/>
      </c>
      <c r="E435" s="11" t="str">
        <f>IFERROR(VLOOKUP(C435,'Plan Cultivos'!$A$5:$X$204,4,FALSE()),"")</f>
        <v/>
      </c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 spans="1:21" x14ac:dyDescent="0.3">
      <c r="A436" s="10" t="s">
        <v>1443</v>
      </c>
      <c r="B436" s="12"/>
      <c r="C436" s="9"/>
      <c r="D436" s="11" t="str">
        <f>IFERROR(VLOOKUP(C436,'Plan Cultivos'!$A$5:$X$204,2,FALSE()),"")</f>
        <v/>
      </c>
      <c r="E436" s="11" t="str">
        <f>IFERROR(VLOOKUP(C436,'Plan Cultivos'!$A$5:$X$204,4,FALSE()),"")</f>
        <v/>
      </c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 spans="1:21" x14ac:dyDescent="0.3">
      <c r="A437" s="10" t="s">
        <v>1444</v>
      </c>
      <c r="B437" s="12"/>
      <c r="C437" s="9"/>
      <c r="D437" s="11" t="str">
        <f>IFERROR(VLOOKUP(C437,'Plan Cultivos'!$A$5:$X$204,2,FALSE()),"")</f>
        <v/>
      </c>
      <c r="E437" s="11" t="str">
        <f>IFERROR(VLOOKUP(C437,'Plan Cultivos'!$A$5:$X$204,4,FALSE()),"")</f>
        <v/>
      </c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 spans="1:21" x14ac:dyDescent="0.3">
      <c r="A438" s="10" t="s">
        <v>1445</v>
      </c>
      <c r="B438" s="12"/>
      <c r="C438" s="9"/>
      <c r="D438" s="11" t="str">
        <f>IFERROR(VLOOKUP(C438,'Plan Cultivos'!$A$5:$X$204,2,FALSE()),"")</f>
        <v/>
      </c>
      <c r="E438" s="11" t="str">
        <f>IFERROR(VLOOKUP(C438,'Plan Cultivos'!$A$5:$X$204,4,FALSE()),"")</f>
        <v/>
      </c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</row>
    <row r="439" spans="1:21" x14ac:dyDescent="0.3">
      <c r="A439" s="10" t="s">
        <v>1446</v>
      </c>
      <c r="B439" s="12"/>
      <c r="C439" s="9"/>
      <c r="D439" s="11" t="str">
        <f>IFERROR(VLOOKUP(C439,'Plan Cultivos'!$A$5:$X$204,2,FALSE()),"")</f>
        <v/>
      </c>
      <c r="E439" s="11" t="str">
        <f>IFERROR(VLOOKUP(C439,'Plan Cultivos'!$A$5:$X$204,4,FALSE()),"")</f>
        <v/>
      </c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</row>
    <row r="440" spans="1:21" x14ac:dyDescent="0.3">
      <c r="A440" s="10" t="s">
        <v>1447</v>
      </c>
      <c r="B440" s="12"/>
      <c r="C440" s="9"/>
      <c r="D440" s="11" t="str">
        <f>IFERROR(VLOOKUP(C440,'Plan Cultivos'!$A$5:$X$204,2,FALSE()),"")</f>
        <v/>
      </c>
      <c r="E440" s="11" t="str">
        <f>IFERROR(VLOOKUP(C440,'Plan Cultivos'!$A$5:$X$204,4,FALSE()),"")</f>
        <v/>
      </c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</row>
    <row r="441" spans="1:21" x14ac:dyDescent="0.3">
      <c r="A441" s="10" t="s">
        <v>1448</v>
      </c>
      <c r="B441" s="12"/>
      <c r="C441" s="9"/>
      <c r="D441" s="11" t="str">
        <f>IFERROR(VLOOKUP(C441,'Plan Cultivos'!$A$5:$X$204,2,FALSE()),"")</f>
        <v/>
      </c>
      <c r="E441" s="11" t="str">
        <f>IFERROR(VLOOKUP(C441,'Plan Cultivos'!$A$5:$X$204,4,FALSE()),"")</f>
        <v/>
      </c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</row>
    <row r="442" spans="1:21" x14ac:dyDescent="0.3">
      <c r="A442" s="10" t="s">
        <v>1449</v>
      </c>
      <c r="B442" s="12"/>
      <c r="C442" s="9"/>
      <c r="D442" s="11" t="str">
        <f>IFERROR(VLOOKUP(C442,'Plan Cultivos'!$A$5:$X$204,2,FALSE()),"")</f>
        <v/>
      </c>
      <c r="E442" s="11" t="str">
        <f>IFERROR(VLOOKUP(C442,'Plan Cultivos'!$A$5:$X$204,4,FALSE()),"")</f>
        <v/>
      </c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</row>
    <row r="443" spans="1:21" x14ac:dyDescent="0.3">
      <c r="A443" s="10" t="s">
        <v>1450</v>
      </c>
      <c r="B443" s="12"/>
      <c r="C443" s="9"/>
      <c r="D443" s="11" t="str">
        <f>IFERROR(VLOOKUP(C443,'Plan Cultivos'!$A$5:$X$204,2,FALSE()),"")</f>
        <v/>
      </c>
      <c r="E443" s="11" t="str">
        <f>IFERROR(VLOOKUP(C443,'Plan Cultivos'!$A$5:$X$204,4,FALSE()),"")</f>
        <v/>
      </c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</row>
    <row r="444" spans="1:21" x14ac:dyDescent="0.3">
      <c r="A444" s="10" t="s">
        <v>1451</v>
      </c>
      <c r="B444" s="12"/>
      <c r="C444" s="9"/>
      <c r="D444" s="11" t="str">
        <f>IFERROR(VLOOKUP(C444,'Plan Cultivos'!$A$5:$X$204,2,FALSE()),"")</f>
        <v/>
      </c>
      <c r="E444" s="11" t="str">
        <f>IFERROR(VLOOKUP(C444,'Plan Cultivos'!$A$5:$X$204,4,FALSE()),"")</f>
        <v/>
      </c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</row>
    <row r="445" spans="1:21" x14ac:dyDescent="0.3">
      <c r="A445" s="10" t="s">
        <v>1452</v>
      </c>
      <c r="B445" s="12"/>
      <c r="C445" s="9"/>
      <c r="D445" s="11" t="str">
        <f>IFERROR(VLOOKUP(C445,'Plan Cultivos'!$A$5:$X$204,2,FALSE()),"")</f>
        <v/>
      </c>
      <c r="E445" s="11" t="str">
        <f>IFERROR(VLOOKUP(C445,'Plan Cultivos'!$A$5:$X$204,4,FALSE()),"")</f>
        <v/>
      </c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</row>
    <row r="446" spans="1:21" x14ac:dyDescent="0.3">
      <c r="A446" s="10" t="s">
        <v>1453</v>
      </c>
      <c r="B446" s="12"/>
      <c r="C446" s="9"/>
      <c r="D446" s="11" t="str">
        <f>IFERROR(VLOOKUP(C446,'Plan Cultivos'!$A$5:$X$204,2,FALSE()),"")</f>
        <v/>
      </c>
      <c r="E446" s="11" t="str">
        <f>IFERROR(VLOOKUP(C446,'Plan Cultivos'!$A$5:$X$204,4,FALSE()),"")</f>
        <v/>
      </c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</row>
    <row r="447" spans="1:21" x14ac:dyDescent="0.3">
      <c r="A447" s="10" t="s">
        <v>1454</v>
      </c>
      <c r="B447" s="12"/>
      <c r="C447" s="9"/>
      <c r="D447" s="11" t="str">
        <f>IFERROR(VLOOKUP(C447,'Plan Cultivos'!$A$5:$X$204,2,FALSE()),"")</f>
        <v/>
      </c>
      <c r="E447" s="11" t="str">
        <f>IFERROR(VLOOKUP(C447,'Plan Cultivos'!$A$5:$X$204,4,FALSE()),"")</f>
        <v/>
      </c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</row>
    <row r="448" spans="1:21" x14ac:dyDescent="0.3">
      <c r="A448" s="10" t="s">
        <v>1455</v>
      </c>
      <c r="B448" s="12"/>
      <c r="C448" s="9"/>
      <c r="D448" s="11" t="str">
        <f>IFERROR(VLOOKUP(C448,'Plan Cultivos'!$A$5:$X$204,2,FALSE()),"")</f>
        <v/>
      </c>
      <c r="E448" s="11" t="str">
        <f>IFERROR(VLOOKUP(C448,'Plan Cultivos'!$A$5:$X$204,4,FALSE()),"")</f>
        <v/>
      </c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</row>
    <row r="449" spans="1:21" x14ac:dyDescent="0.3">
      <c r="A449" s="10" t="s">
        <v>1456</v>
      </c>
      <c r="B449" s="12"/>
      <c r="C449" s="9"/>
      <c r="D449" s="11" t="str">
        <f>IFERROR(VLOOKUP(C449,'Plan Cultivos'!$A$5:$X$204,2,FALSE()),"")</f>
        <v/>
      </c>
      <c r="E449" s="11" t="str">
        <f>IFERROR(VLOOKUP(C449,'Plan Cultivos'!$A$5:$X$204,4,FALSE()),"")</f>
        <v/>
      </c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</row>
    <row r="450" spans="1:21" x14ac:dyDescent="0.3">
      <c r="A450" s="10" t="s">
        <v>1457</v>
      </c>
      <c r="B450" s="12"/>
      <c r="C450" s="9"/>
      <c r="D450" s="11" t="str">
        <f>IFERROR(VLOOKUP(C450,'Plan Cultivos'!$A$5:$X$204,2,FALSE()),"")</f>
        <v/>
      </c>
      <c r="E450" s="11" t="str">
        <f>IFERROR(VLOOKUP(C450,'Plan Cultivos'!$A$5:$X$204,4,FALSE()),"")</f>
        <v/>
      </c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</row>
    <row r="451" spans="1:21" x14ac:dyDescent="0.3">
      <c r="A451" s="10" t="s">
        <v>1458</v>
      </c>
      <c r="B451" s="12"/>
      <c r="C451" s="9"/>
      <c r="D451" s="11" t="str">
        <f>IFERROR(VLOOKUP(C451,'Plan Cultivos'!$A$5:$X$204,2,FALSE()),"")</f>
        <v/>
      </c>
      <c r="E451" s="11" t="str">
        <f>IFERROR(VLOOKUP(C451,'Plan Cultivos'!$A$5:$X$204,4,FALSE()),"")</f>
        <v/>
      </c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</row>
    <row r="452" spans="1:21" x14ac:dyDescent="0.3">
      <c r="A452" s="10" t="s">
        <v>1459</v>
      </c>
      <c r="B452" s="12"/>
      <c r="C452" s="9"/>
      <c r="D452" s="11" t="str">
        <f>IFERROR(VLOOKUP(C452,'Plan Cultivos'!$A$5:$X$204,2,FALSE()),"")</f>
        <v/>
      </c>
      <c r="E452" s="11" t="str">
        <f>IFERROR(VLOOKUP(C452,'Plan Cultivos'!$A$5:$X$204,4,FALSE()),"")</f>
        <v/>
      </c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</row>
    <row r="453" spans="1:21" x14ac:dyDescent="0.3">
      <c r="A453" s="10" t="s">
        <v>1460</v>
      </c>
      <c r="B453" s="12"/>
      <c r="C453" s="9"/>
      <c r="D453" s="11" t="str">
        <f>IFERROR(VLOOKUP(C453,'Plan Cultivos'!$A$5:$X$204,2,FALSE()),"")</f>
        <v/>
      </c>
      <c r="E453" s="11" t="str">
        <f>IFERROR(VLOOKUP(C453,'Plan Cultivos'!$A$5:$X$204,4,FALSE()),"")</f>
        <v/>
      </c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</row>
    <row r="454" spans="1:21" x14ac:dyDescent="0.3">
      <c r="A454" s="10" t="s">
        <v>1461</v>
      </c>
      <c r="B454" s="12"/>
      <c r="C454" s="9"/>
      <c r="D454" s="11" t="str">
        <f>IFERROR(VLOOKUP(C454,'Plan Cultivos'!$A$5:$X$204,2,FALSE()),"")</f>
        <v/>
      </c>
      <c r="E454" s="11" t="str">
        <f>IFERROR(VLOOKUP(C454,'Plan Cultivos'!$A$5:$X$204,4,FALSE()),"")</f>
        <v/>
      </c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</row>
    <row r="455" spans="1:21" x14ac:dyDescent="0.3">
      <c r="A455" s="10" t="s">
        <v>1462</v>
      </c>
      <c r="B455" s="12"/>
      <c r="C455" s="9"/>
      <c r="D455" s="11" t="str">
        <f>IFERROR(VLOOKUP(C455,'Plan Cultivos'!$A$5:$X$204,2,FALSE()),"")</f>
        <v/>
      </c>
      <c r="E455" s="11" t="str">
        <f>IFERROR(VLOOKUP(C455,'Plan Cultivos'!$A$5:$X$204,4,FALSE()),"")</f>
        <v/>
      </c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</row>
    <row r="456" spans="1:21" x14ac:dyDescent="0.3">
      <c r="A456" s="10" t="s">
        <v>1463</v>
      </c>
      <c r="B456" s="12"/>
      <c r="C456" s="9"/>
      <c r="D456" s="11" t="str">
        <f>IFERROR(VLOOKUP(C456,'Plan Cultivos'!$A$5:$X$204,2,FALSE()),"")</f>
        <v/>
      </c>
      <c r="E456" s="11" t="str">
        <f>IFERROR(VLOOKUP(C456,'Plan Cultivos'!$A$5:$X$204,4,FALSE()),"")</f>
        <v/>
      </c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</row>
    <row r="457" spans="1:21" x14ac:dyDescent="0.3">
      <c r="A457" s="10" t="s">
        <v>1464</v>
      </c>
      <c r="B457" s="12"/>
      <c r="C457" s="9"/>
      <c r="D457" s="11" t="str">
        <f>IFERROR(VLOOKUP(C457,'Plan Cultivos'!$A$5:$X$204,2,FALSE()),"")</f>
        <v/>
      </c>
      <c r="E457" s="11" t="str">
        <f>IFERROR(VLOOKUP(C457,'Plan Cultivos'!$A$5:$X$204,4,FALSE()),"")</f>
        <v/>
      </c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</row>
    <row r="458" spans="1:21" x14ac:dyDescent="0.3">
      <c r="A458" s="10" t="s">
        <v>1465</v>
      </c>
      <c r="B458" s="12"/>
      <c r="C458" s="9"/>
      <c r="D458" s="11" t="str">
        <f>IFERROR(VLOOKUP(C458,'Plan Cultivos'!$A$5:$X$204,2,FALSE()),"")</f>
        <v/>
      </c>
      <c r="E458" s="11" t="str">
        <f>IFERROR(VLOOKUP(C458,'Plan Cultivos'!$A$5:$X$204,4,FALSE()),"")</f>
        <v/>
      </c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</row>
    <row r="459" spans="1:21" x14ac:dyDescent="0.3">
      <c r="A459" s="10" t="s">
        <v>1466</v>
      </c>
      <c r="B459" s="12"/>
      <c r="C459" s="9"/>
      <c r="D459" s="11" t="str">
        <f>IFERROR(VLOOKUP(C459,'Plan Cultivos'!$A$5:$X$204,2,FALSE()),"")</f>
        <v/>
      </c>
      <c r="E459" s="11" t="str">
        <f>IFERROR(VLOOKUP(C459,'Plan Cultivos'!$A$5:$X$204,4,FALSE()),"")</f>
        <v/>
      </c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</row>
    <row r="460" spans="1:21" x14ac:dyDescent="0.3">
      <c r="A460" s="10" t="s">
        <v>1467</v>
      </c>
      <c r="B460" s="12"/>
      <c r="C460" s="9"/>
      <c r="D460" s="11" t="str">
        <f>IFERROR(VLOOKUP(C460,'Plan Cultivos'!$A$5:$X$204,2,FALSE()),"")</f>
        <v/>
      </c>
      <c r="E460" s="11" t="str">
        <f>IFERROR(VLOOKUP(C460,'Plan Cultivos'!$A$5:$X$204,4,FALSE()),"")</f>
        <v/>
      </c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</row>
    <row r="461" spans="1:21" x14ac:dyDescent="0.3">
      <c r="A461" s="10" t="s">
        <v>1468</v>
      </c>
      <c r="B461" s="12"/>
      <c r="C461" s="9"/>
      <c r="D461" s="11" t="str">
        <f>IFERROR(VLOOKUP(C461,'Plan Cultivos'!$A$5:$X$204,2,FALSE()),"")</f>
        <v/>
      </c>
      <c r="E461" s="11" t="str">
        <f>IFERROR(VLOOKUP(C461,'Plan Cultivos'!$A$5:$X$204,4,FALSE()),"")</f>
        <v/>
      </c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</row>
    <row r="462" spans="1:21" x14ac:dyDescent="0.3">
      <c r="A462" s="10" t="s">
        <v>1469</v>
      </c>
      <c r="B462" s="12"/>
      <c r="C462" s="9"/>
      <c r="D462" s="11" t="str">
        <f>IFERROR(VLOOKUP(C462,'Plan Cultivos'!$A$5:$X$204,2,FALSE()),"")</f>
        <v/>
      </c>
      <c r="E462" s="11" t="str">
        <f>IFERROR(VLOOKUP(C462,'Plan Cultivos'!$A$5:$X$204,4,FALSE()),"")</f>
        <v/>
      </c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</row>
    <row r="463" spans="1:21" x14ac:dyDescent="0.3">
      <c r="A463" s="10" t="s">
        <v>1470</v>
      </c>
      <c r="B463" s="12"/>
      <c r="C463" s="9"/>
      <c r="D463" s="11" t="str">
        <f>IFERROR(VLOOKUP(C463,'Plan Cultivos'!$A$5:$X$204,2,FALSE()),"")</f>
        <v/>
      </c>
      <c r="E463" s="11" t="str">
        <f>IFERROR(VLOOKUP(C463,'Plan Cultivos'!$A$5:$X$204,4,FALSE()),"")</f>
        <v/>
      </c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</row>
    <row r="464" spans="1:21" x14ac:dyDescent="0.3">
      <c r="A464" s="10" t="s">
        <v>1471</v>
      </c>
      <c r="B464" s="12"/>
      <c r="C464" s="9"/>
      <c r="D464" s="11" t="str">
        <f>IFERROR(VLOOKUP(C464,'Plan Cultivos'!$A$5:$X$204,2,FALSE()),"")</f>
        <v/>
      </c>
      <c r="E464" s="11" t="str">
        <f>IFERROR(VLOOKUP(C464,'Plan Cultivos'!$A$5:$X$204,4,FALSE()),"")</f>
        <v/>
      </c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</row>
    <row r="465" spans="1:21" x14ac:dyDescent="0.3">
      <c r="A465" s="10" t="s">
        <v>1472</v>
      </c>
      <c r="B465" s="12"/>
      <c r="C465" s="9"/>
      <c r="D465" s="11" t="str">
        <f>IFERROR(VLOOKUP(C465,'Plan Cultivos'!$A$5:$X$204,2,FALSE()),"")</f>
        <v/>
      </c>
      <c r="E465" s="11" t="str">
        <f>IFERROR(VLOOKUP(C465,'Plan Cultivos'!$A$5:$X$204,4,FALSE()),"")</f>
        <v/>
      </c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</row>
    <row r="466" spans="1:21" x14ac:dyDescent="0.3">
      <c r="A466" s="10" t="s">
        <v>1473</v>
      </c>
      <c r="B466" s="12"/>
      <c r="C466" s="9"/>
      <c r="D466" s="11" t="str">
        <f>IFERROR(VLOOKUP(C466,'Plan Cultivos'!$A$5:$X$204,2,FALSE()),"")</f>
        <v/>
      </c>
      <c r="E466" s="11" t="str">
        <f>IFERROR(VLOOKUP(C466,'Plan Cultivos'!$A$5:$X$204,4,FALSE()),"")</f>
        <v/>
      </c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</row>
    <row r="467" spans="1:21" x14ac:dyDescent="0.3">
      <c r="A467" s="10" t="s">
        <v>1474</v>
      </c>
      <c r="B467" s="12"/>
      <c r="C467" s="9"/>
      <c r="D467" s="11" t="str">
        <f>IFERROR(VLOOKUP(C467,'Plan Cultivos'!$A$5:$X$204,2,FALSE()),"")</f>
        <v/>
      </c>
      <c r="E467" s="11" t="str">
        <f>IFERROR(VLOOKUP(C467,'Plan Cultivos'!$A$5:$X$204,4,FALSE()),"")</f>
        <v/>
      </c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</row>
    <row r="468" spans="1:21" x14ac:dyDescent="0.3">
      <c r="A468" s="10" t="s">
        <v>1475</v>
      </c>
      <c r="B468" s="12"/>
      <c r="C468" s="9"/>
      <c r="D468" s="11" t="str">
        <f>IFERROR(VLOOKUP(C468,'Plan Cultivos'!$A$5:$X$204,2,FALSE()),"")</f>
        <v/>
      </c>
      <c r="E468" s="11" t="str">
        <f>IFERROR(VLOOKUP(C468,'Plan Cultivos'!$A$5:$X$204,4,FALSE()),"")</f>
        <v/>
      </c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</row>
    <row r="469" spans="1:21" x14ac:dyDescent="0.3">
      <c r="A469" s="10" t="s">
        <v>1476</v>
      </c>
      <c r="B469" s="12"/>
      <c r="C469" s="9"/>
      <c r="D469" s="11" t="str">
        <f>IFERROR(VLOOKUP(C469,'Plan Cultivos'!$A$5:$X$204,2,FALSE()),"")</f>
        <v/>
      </c>
      <c r="E469" s="11" t="str">
        <f>IFERROR(VLOOKUP(C469,'Plan Cultivos'!$A$5:$X$204,4,FALSE()),"")</f>
        <v/>
      </c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</row>
    <row r="470" spans="1:21" x14ac:dyDescent="0.3">
      <c r="A470" s="10" t="s">
        <v>1477</v>
      </c>
      <c r="B470" s="12"/>
      <c r="C470" s="9"/>
      <c r="D470" s="11" t="str">
        <f>IFERROR(VLOOKUP(C470,'Plan Cultivos'!$A$5:$X$204,2,FALSE()),"")</f>
        <v/>
      </c>
      <c r="E470" s="11" t="str">
        <f>IFERROR(VLOOKUP(C470,'Plan Cultivos'!$A$5:$X$204,4,FALSE()),"")</f>
        <v/>
      </c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</row>
    <row r="471" spans="1:21" x14ac:dyDescent="0.3">
      <c r="A471" s="10" t="s">
        <v>1478</v>
      </c>
      <c r="B471" s="12"/>
      <c r="C471" s="9"/>
      <c r="D471" s="11" t="str">
        <f>IFERROR(VLOOKUP(C471,'Plan Cultivos'!$A$5:$X$204,2,FALSE()),"")</f>
        <v/>
      </c>
      <c r="E471" s="11" t="str">
        <f>IFERROR(VLOOKUP(C471,'Plan Cultivos'!$A$5:$X$204,4,FALSE()),"")</f>
        <v/>
      </c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</row>
    <row r="472" spans="1:21" x14ac:dyDescent="0.3">
      <c r="A472" s="10" t="s">
        <v>1479</v>
      </c>
      <c r="B472" s="12"/>
      <c r="C472" s="9"/>
      <c r="D472" s="11" t="str">
        <f>IFERROR(VLOOKUP(C472,'Plan Cultivos'!$A$5:$X$204,2,FALSE()),"")</f>
        <v/>
      </c>
      <c r="E472" s="11" t="str">
        <f>IFERROR(VLOOKUP(C472,'Plan Cultivos'!$A$5:$X$204,4,FALSE()),"")</f>
        <v/>
      </c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</row>
    <row r="473" spans="1:21" x14ac:dyDescent="0.3">
      <c r="A473" s="10" t="s">
        <v>1480</v>
      </c>
      <c r="B473" s="12"/>
      <c r="C473" s="9"/>
      <c r="D473" s="11" t="str">
        <f>IFERROR(VLOOKUP(C473,'Plan Cultivos'!$A$5:$X$204,2,FALSE()),"")</f>
        <v/>
      </c>
      <c r="E473" s="11" t="str">
        <f>IFERROR(VLOOKUP(C473,'Plan Cultivos'!$A$5:$X$204,4,FALSE()),"")</f>
        <v/>
      </c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</row>
    <row r="474" spans="1:21" x14ac:dyDescent="0.3">
      <c r="A474" s="10" t="s">
        <v>1481</v>
      </c>
      <c r="B474" s="12"/>
      <c r="C474" s="9"/>
      <c r="D474" s="11" t="str">
        <f>IFERROR(VLOOKUP(C474,'Plan Cultivos'!$A$5:$X$204,2,FALSE()),"")</f>
        <v/>
      </c>
      <c r="E474" s="11" t="str">
        <f>IFERROR(VLOOKUP(C474,'Plan Cultivos'!$A$5:$X$204,4,FALSE()),"")</f>
        <v/>
      </c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</row>
    <row r="475" spans="1:21" x14ac:dyDescent="0.3">
      <c r="A475" s="10" t="s">
        <v>1482</v>
      </c>
      <c r="B475" s="12"/>
      <c r="C475" s="9"/>
      <c r="D475" s="11" t="str">
        <f>IFERROR(VLOOKUP(C475,'Plan Cultivos'!$A$5:$X$204,2,FALSE()),"")</f>
        <v/>
      </c>
      <c r="E475" s="11" t="str">
        <f>IFERROR(VLOOKUP(C475,'Plan Cultivos'!$A$5:$X$204,4,FALSE()),"")</f>
        <v/>
      </c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</row>
    <row r="476" spans="1:21" x14ac:dyDescent="0.3">
      <c r="A476" s="10" t="s">
        <v>1483</v>
      </c>
      <c r="B476" s="12"/>
      <c r="C476" s="9"/>
      <c r="D476" s="11" t="str">
        <f>IFERROR(VLOOKUP(C476,'Plan Cultivos'!$A$5:$X$204,2,FALSE()),"")</f>
        <v/>
      </c>
      <c r="E476" s="11" t="str">
        <f>IFERROR(VLOOKUP(C476,'Plan Cultivos'!$A$5:$X$204,4,FALSE()),"")</f>
        <v/>
      </c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</row>
    <row r="477" spans="1:21" x14ac:dyDescent="0.3">
      <c r="A477" s="10" t="s">
        <v>1484</v>
      </c>
      <c r="B477" s="12"/>
      <c r="C477" s="9"/>
      <c r="D477" s="11" t="str">
        <f>IFERROR(VLOOKUP(C477,'Plan Cultivos'!$A$5:$X$204,2,FALSE()),"")</f>
        <v/>
      </c>
      <c r="E477" s="11" t="str">
        <f>IFERROR(VLOOKUP(C477,'Plan Cultivos'!$A$5:$X$204,4,FALSE()),"")</f>
        <v/>
      </c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</row>
    <row r="478" spans="1:21" x14ac:dyDescent="0.3">
      <c r="A478" s="10" t="s">
        <v>1485</v>
      </c>
      <c r="B478" s="12"/>
      <c r="C478" s="9"/>
      <c r="D478" s="11" t="str">
        <f>IFERROR(VLOOKUP(C478,'Plan Cultivos'!$A$5:$X$204,2,FALSE()),"")</f>
        <v/>
      </c>
      <c r="E478" s="11" t="str">
        <f>IFERROR(VLOOKUP(C478,'Plan Cultivos'!$A$5:$X$204,4,FALSE()),"")</f>
        <v/>
      </c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</row>
    <row r="479" spans="1:21" x14ac:dyDescent="0.3">
      <c r="A479" s="10" t="s">
        <v>1486</v>
      </c>
      <c r="B479" s="12"/>
      <c r="C479" s="9"/>
      <c r="D479" s="11" t="str">
        <f>IFERROR(VLOOKUP(C479,'Plan Cultivos'!$A$5:$X$204,2,FALSE()),"")</f>
        <v/>
      </c>
      <c r="E479" s="11" t="str">
        <f>IFERROR(VLOOKUP(C479,'Plan Cultivos'!$A$5:$X$204,4,FALSE()),"")</f>
        <v/>
      </c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</row>
    <row r="480" spans="1:21" x14ac:dyDescent="0.3">
      <c r="A480" s="10" t="s">
        <v>1487</v>
      </c>
      <c r="B480" s="12"/>
      <c r="C480" s="9"/>
      <c r="D480" s="11" t="str">
        <f>IFERROR(VLOOKUP(C480,'Plan Cultivos'!$A$5:$X$204,2,FALSE()),"")</f>
        <v/>
      </c>
      <c r="E480" s="11" t="str">
        <f>IFERROR(VLOOKUP(C480,'Plan Cultivos'!$A$5:$X$204,4,FALSE()),"")</f>
        <v/>
      </c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</row>
    <row r="481" spans="1:21" x14ac:dyDescent="0.3">
      <c r="A481" s="10" t="s">
        <v>1488</v>
      </c>
      <c r="B481" s="12"/>
      <c r="C481" s="9"/>
      <c r="D481" s="11" t="str">
        <f>IFERROR(VLOOKUP(C481,'Plan Cultivos'!$A$5:$X$204,2,FALSE()),"")</f>
        <v/>
      </c>
      <c r="E481" s="11" t="str">
        <f>IFERROR(VLOOKUP(C481,'Plan Cultivos'!$A$5:$X$204,4,FALSE()),"")</f>
        <v/>
      </c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</row>
    <row r="482" spans="1:21" x14ac:dyDescent="0.3">
      <c r="A482" s="10" t="s">
        <v>1489</v>
      </c>
      <c r="B482" s="12"/>
      <c r="C482" s="9"/>
      <c r="D482" s="11" t="str">
        <f>IFERROR(VLOOKUP(C482,'Plan Cultivos'!$A$5:$X$204,2,FALSE()),"")</f>
        <v/>
      </c>
      <c r="E482" s="11" t="str">
        <f>IFERROR(VLOOKUP(C482,'Plan Cultivos'!$A$5:$X$204,4,FALSE()),"")</f>
        <v/>
      </c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</row>
    <row r="483" spans="1:21" x14ac:dyDescent="0.3">
      <c r="A483" s="10" t="s">
        <v>1490</v>
      </c>
      <c r="B483" s="12"/>
      <c r="C483" s="9"/>
      <c r="D483" s="11" t="str">
        <f>IFERROR(VLOOKUP(C483,'Plan Cultivos'!$A$5:$X$204,2,FALSE()),"")</f>
        <v/>
      </c>
      <c r="E483" s="11" t="str">
        <f>IFERROR(VLOOKUP(C483,'Plan Cultivos'!$A$5:$X$204,4,FALSE()),"")</f>
        <v/>
      </c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</row>
    <row r="484" spans="1:21" x14ac:dyDescent="0.3">
      <c r="A484" s="10" t="s">
        <v>1491</v>
      </c>
      <c r="B484" s="12"/>
      <c r="C484" s="9"/>
      <c r="D484" s="11" t="str">
        <f>IFERROR(VLOOKUP(C484,'Plan Cultivos'!$A$5:$X$204,2,FALSE()),"")</f>
        <v/>
      </c>
      <c r="E484" s="11" t="str">
        <f>IFERROR(VLOOKUP(C484,'Plan Cultivos'!$A$5:$X$204,4,FALSE()),"")</f>
        <v/>
      </c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</row>
    <row r="485" spans="1:21" x14ac:dyDescent="0.3">
      <c r="A485" s="10" t="s">
        <v>1492</v>
      </c>
      <c r="B485" s="12"/>
      <c r="C485" s="9"/>
      <c r="D485" s="11" t="str">
        <f>IFERROR(VLOOKUP(C485,'Plan Cultivos'!$A$5:$X$204,2,FALSE()),"")</f>
        <v/>
      </c>
      <c r="E485" s="11" t="str">
        <f>IFERROR(VLOOKUP(C485,'Plan Cultivos'!$A$5:$X$204,4,FALSE()),"")</f>
        <v/>
      </c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</row>
    <row r="486" spans="1:21" x14ac:dyDescent="0.3">
      <c r="A486" s="10" t="s">
        <v>1493</v>
      </c>
      <c r="B486" s="12"/>
      <c r="C486" s="9"/>
      <c r="D486" s="11" t="str">
        <f>IFERROR(VLOOKUP(C486,'Plan Cultivos'!$A$5:$X$204,2,FALSE()),"")</f>
        <v/>
      </c>
      <c r="E486" s="11" t="str">
        <f>IFERROR(VLOOKUP(C486,'Plan Cultivos'!$A$5:$X$204,4,FALSE()),"")</f>
        <v/>
      </c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</row>
    <row r="487" spans="1:21" x14ac:dyDescent="0.3">
      <c r="A487" s="10" t="s">
        <v>1494</v>
      </c>
      <c r="B487" s="12"/>
      <c r="C487" s="9"/>
      <c r="D487" s="11" t="str">
        <f>IFERROR(VLOOKUP(C487,'Plan Cultivos'!$A$5:$X$204,2,FALSE()),"")</f>
        <v/>
      </c>
      <c r="E487" s="11" t="str">
        <f>IFERROR(VLOOKUP(C487,'Plan Cultivos'!$A$5:$X$204,4,FALSE()),"")</f>
        <v/>
      </c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</row>
    <row r="488" spans="1:21" x14ac:dyDescent="0.3">
      <c r="A488" s="10" t="s">
        <v>1495</v>
      </c>
      <c r="B488" s="12"/>
      <c r="C488" s="9"/>
      <c r="D488" s="11" t="str">
        <f>IFERROR(VLOOKUP(C488,'Plan Cultivos'!$A$5:$X$204,2,FALSE()),"")</f>
        <v/>
      </c>
      <c r="E488" s="11" t="str">
        <f>IFERROR(VLOOKUP(C488,'Plan Cultivos'!$A$5:$X$204,4,FALSE()),"")</f>
        <v/>
      </c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</row>
    <row r="489" spans="1:21" x14ac:dyDescent="0.3">
      <c r="A489" s="10" t="s">
        <v>1496</v>
      </c>
      <c r="B489" s="12"/>
      <c r="C489" s="9"/>
      <c r="D489" s="11" t="str">
        <f>IFERROR(VLOOKUP(C489,'Plan Cultivos'!$A$5:$X$204,2,FALSE()),"")</f>
        <v/>
      </c>
      <c r="E489" s="11" t="str">
        <f>IFERROR(VLOOKUP(C489,'Plan Cultivos'!$A$5:$X$204,4,FALSE()),"")</f>
        <v/>
      </c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</row>
    <row r="490" spans="1:21" x14ac:dyDescent="0.3">
      <c r="A490" s="10" t="s">
        <v>1497</v>
      </c>
      <c r="B490" s="12"/>
      <c r="C490" s="9"/>
      <c r="D490" s="11" t="str">
        <f>IFERROR(VLOOKUP(C490,'Plan Cultivos'!$A$5:$X$204,2,FALSE()),"")</f>
        <v/>
      </c>
      <c r="E490" s="11" t="str">
        <f>IFERROR(VLOOKUP(C490,'Plan Cultivos'!$A$5:$X$204,4,FALSE()),"")</f>
        <v/>
      </c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</row>
    <row r="491" spans="1:21" x14ac:dyDescent="0.3">
      <c r="A491" s="10" t="s">
        <v>1498</v>
      </c>
      <c r="B491" s="12"/>
      <c r="C491" s="9"/>
      <c r="D491" s="11" t="str">
        <f>IFERROR(VLOOKUP(C491,'Plan Cultivos'!$A$5:$X$204,2,FALSE()),"")</f>
        <v/>
      </c>
      <c r="E491" s="11" t="str">
        <f>IFERROR(VLOOKUP(C491,'Plan Cultivos'!$A$5:$X$204,4,FALSE()),"")</f>
        <v/>
      </c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</row>
    <row r="492" spans="1:21" x14ac:dyDescent="0.3">
      <c r="A492" s="10" t="s">
        <v>1499</v>
      </c>
      <c r="B492" s="12"/>
      <c r="C492" s="9"/>
      <c r="D492" s="11" t="str">
        <f>IFERROR(VLOOKUP(C492,'Plan Cultivos'!$A$5:$X$204,2,FALSE()),"")</f>
        <v/>
      </c>
      <c r="E492" s="11" t="str">
        <f>IFERROR(VLOOKUP(C492,'Plan Cultivos'!$A$5:$X$204,4,FALSE()),"")</f>
        <v/>
      </c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</row>
    <row r="493" spans="1:21" x14ac:dyDescent="0.3">
      <c r="A493" s="10" t="s">
        <v>1500</v>
      </c>
      <c r="B493" s="12"/>
      <c r="C493" s="9"/>
      <c r="D493" s="11" t="str">
        <f>IFERROR(VLOOKUP(C493,'Plan Cultivos'!$A$5:$X$204,2,FALSE()),"")</f>
        <v/>
      </c>
      <c r="E493" s="11" t="str">
        <f>IFERROR(VLOOKUP(C493,'Plan Cultivos'!$A$5:$X$204,4,FALSE()),"")</f>
        <v/>
      </c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</row>
    <row r="494" spans="1:21" x14ac:dyDescent="0.3">
      <c r="A494" s="10" t="s">
        <v>1501</v>
      </c>
      <c r="B494" s="12"/>
      <c r="C494" s="9"/>
      <c r="D494" s="11" t="str">
        <f>IFERROR(VLOOKUP(C494,'Plan Cultivos'!$A$5:$X$204,2,FALSE()),"")</f>
        <v/>
      </c>
      <c r="E494" s="11" t="str">
        <f>IFERROR(VLOOKUP(C494,'Plan Cultivos'!$A$5:$X$204,4,FALSE()),"")</f>
        <v/>
      </c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</row>
    <row r="495" spans="1:21" x14ac:dyDescent="0.3">
      <c r="A495" s="10" t="s">
        <v>1502</v>
      </c>
      <c r="B495" s="12"/>
      <c r="C495" s="9"/>
      <c r="D495" s="11" t="str">
        <f>IFERROR(VLOOKUP(C495,'Plan Cultivos'!$A$5:$X$204,2,FALSE()),"")</f>
        <v/>
      </c>
      <c r="E495" s="11" t="str">
        <f>IFERROR(VLOOKUP(C495,'Plan Cultivos'!$A$5:$X$204,4,FALSE()),"")</f>
        <v/>
      </c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</row>
    <row r="496" spans="1:21" x14ac:dyDescent="0.3">
      <c r="A496" s="10" t="s">
        <v>1503</v>
      </c>
      <c r="B496" s="12"/>
      <c r="C496" s="9"/>
      <c r="D496" s="11" t="str">
        <f>IFERROR(VLOOKUP(C496,'Plan Cultivos'!$A$5:$X$204,2,FALSE()),"")</f>
        <v/>
      </c>
      <c r="E496" s="11" t="str">
        <f>IFERROR(VLOOKUP(C496,'Plan Cultivos'!$A$5:$X$204,4,FALSE()),"")</f>
        <v/>
      </c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</row>
    <row r="497" spans="1:21" x14ac:dyDescent="0.3">
      <c r="A497" s="10" t="s">
        <v>1504</v>
      </c>
      <c r="B497" s="12"/>
      <c r="C497" s="9"/>
      <c r="D497" s="11" t="str">
        <f>IFERROR(VLOOKUP(C497,'Plan Cultivos'!$A$5:$X$204,2,FALSE()),"")</f>
        <v/>
      </c>
      <c r="E497" s="11" t="str">
        <f>IFERROR(VLOOKUP(C497,'Plan Cultivos'!$A$5:$X$204,4,FALSE()),"")</f>
        <v/>
      </c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</row>
    <row r="498" spans="1:21" x14ac:dyDescent="0.3">
      <c r="A498" s="10" t="s">
        <v>1505</v>
      </c>
      <c r="B498" s="12"/>
      <c r="C498" s="9"/>
      <c r="D498" s="11" t="str">
        <f>IFERROR(VLOOKUP(C498,'Plan Cultivos'!$A$5:$X$204,2,FALSE()),"")</f>
        <v/>
      </c>
      <c r="E498" s="11" t="str">
        <f>IFERROR(VLOOKUP(C498,'Plan Cultivos'!$A$5:$X$204,4,FALSE()),"")</f>
        <v/>
      </c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</row>
    <row r="499" spans="1:21" x14ac:dyDescent="0.3">
      <c r="A499" s="10" t="s">
        <v>1506</v>
      </c>
      <c r="B499" s="12"/>
      <c r="C499" s="9"/>
      <c r="D499" s="11" t="str">
        <f>IFERROR(VLOOKUP(C499,'Plan Cultivos'!$A$5:$X$204,2,FALSE()),"")</f>
        <v/>
      </c>
      <c r="E499" s="11" t="str">
        <f>IFERROR(VLOOKUP(C499,'Plan Cultivos'!$A$5:$X$204,4,FALSE()),"")</f>
        <v/>
      </c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</row>
    <row r="500" spans="1:21" x14ac:dyDescent="0.3">
      <c r="A500" s="10" t="s">
        <v>1507</v>
      </c>
      <c r="B500" s="12"/>
      <c r="C500" s="9"/>
      <c r="D500" s="11" t="str">
        <f>IFERROR(VLOOKUP(C500,'Plan Cultivos'!$A$5:$X$204,2,FALSE()),"")</f>
        <v/>
      </c>
      <c r="E500" s="11" t="str">
        <f>IFERROR(VLOOKUP(C500,'Plan Cultivos'!$A$5:$X$204,4,FALSE()),"")</f>
        <v/>
      </c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</row>
    <row r="501" spans="1:21" x14ac:dyDescent="0.3">
      <c r="A501" s="10" t="s">
        <v>1508</v>
      </c>
      <c r="B501" s="12"/>
      <c r="C501" s="9"/>
      <c r="D501" s="11" t="str">
        <f>IFERROR(VLOOKUP(C501,'Plan Cultivos'!$A$5:$X$204,2,FALSE()),"")</f>
        <v/>
      </c>
      <c r="E501" s="11" t="str">
        <f>IFERROR(VLOOKUP(C501,'Plan Cultivos'!$A$5:$X$204,4,FALSE()),"")</f>
        <v/>
      </c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</row>
    <row r="502" spans="1:21" x14ac:dyDescent="0.3">
      <c r="A502" s="10" t="s">
        <v>1509</v>
      </c>
      <c r="B502" s="12"/>
      <c r="C502" s="9"/>
      <c r="D502" s="11" t="str">
        <f>IFERROR(VLOOKUP(C502,'Plan Cultivos'!$A$5:$X$204,2,FALSE()),"")</f>
        <v/>
      </c>
      <c r="E502" s="11" t="str">
        <f>IFERROR(VLOOKUP(C502,'Plan Cultivos'!$A$5:$X$204,4,FALSE()),"")</f>
        <v/>
      </c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</row>
    <row r="503" spans="1:21" x14ac:dyDescent="0.3">
      <c r="A503" s="10" t="s">
        <v>1510</v>
      </c>
      <c r="B503" s="12"/>
      <c r="C503" s="9"/>
      <c r="D503" s="11" t="str">
        <f>IFERROR(VLOOKUP(C503,'Plan Cultivos'!$A$5:$X$204,2,FALSE()),"")</f>
        <v/>
      </c>
      <c r="E503" s="11" t="str">
        <f>IFERROR(VLOOKUP(C503,'Plan Cultivos'!$A$5:$X$204,4,FALSE()),"")</f>
        <v/>
      </c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</row>
    <row r="504" spans="1:21" x14ac:dyDescent="0.3">
      <c r="A504" s="10" t="s">
        <v>1511</v>
      </c>
      <c r="B504" s="12"/>
      <c r="C504" s="9"/>
      <c r="D504" s="11" t="str">
        <f>IFERROR(VLOOKUP(C504,'Plan Cultivos'!$A$5:$X$204,2,FALSE()),"")</f>
        <v/>
      </c>
      <c r="E504" s="11" t="str">
        <f>IFERROR(VLOOKUP(C504,'Plan Cultivos'!$A$5:$X$204,4,FALSE()),"")</f>
        <v/>
      </c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</row>
  </sheetData>
  <mergeCells count="2">
    <mergeCell ref="A1:U1"/>
    <mergeCell ref="A2:U2"/>
  </mergeCells>
  <dataValidations count="1">
    <dataValidation type="list" allowBlank="1" sqref="F5:F504" xr:uid="{00000000-0002-0000-0600-000000000000}">
      <formula1>"Inicial,Vegetativo,Floración,Fructificación,Cosecha,Poscosecha"</formula1>
      <formula2>0</formula2>
    </dataValidation>
  </dataValidations>
  <pageMargins left="0.25" right="0.25" top="1" bottom="1" header="0.511811023622047" footer="0.511811023622047"/>
  <pageSetup orientation="landscape" horizontalDpi="300" verticalDpi="30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600-000001000000}">
          <x14:formula1>
            <xm:f>Listas!$D$5:$D$30</xm:f>
          </x14:formula1>
          <x14:formula2>
            <xm:f>0</xm:f>
          </x14:formula2>
          <xm:sqref>G5:G504</xm:sqref>
        </x14:dataValidation>
        <x14:dataValidation type="list" allowBlank="1" xr:uid="{00000000-0002-0000-0600-000002000000}">
          <x14:formula1>
            <xm:f>Listas!$E$5:$E$30</xm:f>
          </x14:formula1>
          <x14:formula2>
            <xm:f>0</xm:f>
          </x14:formula2>
          <xm:sqref>L5:L504</xm:sqref>
        </x14:dataValidation>
        <x14:dataValidation type="list" allowBlank="1" xr:uid="{00000000-0002-0000-0600-000003000000}">
          <x14:formula1>
            <xm:f>Listas!$H$5:$H$40</xm:f>
          </x14:formula1>
          <x14:formula2>
            <xm:f>0</xm:f>
          </x14:formula2>
          <xm:sqref>R5:R504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04"/>
  <sheetViews>
    <sheetView showGridLines="0" zoomScaleNormal="100" workbookViewId="0">
      <pane ySplit="3" topLeftCell="A4" activePane="bottomLeft" state="frozen"/>
      <selection pane="bottomLeft" activeCell="A10" sqref="A10"/>
    </sheetView>
  </sheetViews>
  <sheetFormatPr baseColWidth="10" defaultColWidth="8.6640625" defaultRowHeight="14.4" x14ac:dyDescent="0.3"/>
  <cols>
    <col min="1" max="2" width="13" customWidth="1"/>
    <col min="3" max="3" width="11" customWidth="1"/>
    <col min="4" max="4" width="10" customWidth="1"/>
    <col min="5" max="6" width="18" customWidth="1"/>
    <col min="7" max="7" width="16" customWidth="1"/>
    <col min="8" max="9" width="18" customWidth="1"/>
    <col min="10" max="10" width="20" customWidth="1"/>
    <col min="11" max="11" width="16" customWidth="1"/>
    <col min="12" max="12" width="17" customWidth="1"/>
    <col min="13" max="13" width="19" customWidth="1"/>
    <col min="14" max="14" width="17" customWidth="1"/>
    <col min="15" max="16" width="22" customWidth="1"/>
    <col min="17" max="17" width="30" customWidth="1"/>
    <col min="18" max="18" width="18" customWidth="1"/>
  </cols>
  <sheetData>
    <row r="1" spans="1:18" ht="27.75" customHeight="1" x14ac:dyDescent="0.3">
      <c r="A1" s="32" t="s">
        <v>1512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30" customHeight="1" x14ac:dyDescent="0.3">
      <c r="A2" s="33" t="s">
        <v>1513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31.5" customHeight="1" x14ac:dyDescent="0.3">
      <c r="A4" s="1" t="s">
        <v>1514</v>
      </c>
      <c r="B4" s="1" t="s">
        <v>997</v>
      </c>
      <c r="C4" s="1" t="s">
        <v>141</v>
      </c>
      <c r="D4" s="1" t="s">
        <v>107</v>
      </c>
      <c r="E4" s="1" t="s">
        <v>143</v>
      </c>
      <c r="F4" s="1" t="s">
        <v>1515</v>
      </c>
      <c r="G4" s="1" t="s">
        <v>1516</v>
      </c>
      <c r="H4" s="1" t="s">
        <v>1517</v>
      </c>
      <c r="I4" s="1" t="s">
        <v>1518</v>
      </c>
      <c r="J4" s="1" t="s">
        <v>1519</v>
      </c>
      <c r="K4" s="1" t="s">
        <v>1520</v>
      </c>
      <c r="L4" s="1" t="s">
        <v>1521</v>
      </c>
      <c r="M4" s="1" t="s">
        <v>1522</v>
      </c>
      <c r="N4" s="1" t="s">
        <v>1523</v>
      </c>
      <c r="O4" s="1" t="s">
        <v>37</v>
      </c>
      <c r="P4" s="1" t="s">
        <v>1524</v>
      </c>
      <c r="Q4" s="1" t="s">
        <v>119</v>
      </c>
      <c r="R4" s="1" t="s">
        <v>1525</v>
      </c>
    </row>
    <row r="5" spans="1:18" x14ac:dyDescent="0.3">
      <c r="A5" s="10" t="s">
        <v>1526</v>
      </c>
      <c r="B5" s="12"/>
      <c r="C5" s="9"/>
      <c r="D5" s="11" t="str">
        <f>IFERROR(VLOOKUP(C5,'Plan Cultivos'!$A$5:$X$204,2,FALSE()),"")</f>
        <v/>
      </c>
      <c r="E5" s="11" t="str">
        <f>IFERROR(VLOOKUP(C5,'Plan Cultivos'!$A$5:$X$204,4,FALSE()),"")</f>
        <v/>
      </c>
      <c r="F5" s="9"/>
      <c r="G5" s="9"/>
      <c r="H5" s="11" t="str">
        <f t="shared" ref="H5:H68" si="0">IF(F5="","",MAX(0,F5-G5))</f>
        <v/>
      </c>
      <c r="I5" s="9"/>
      <c r="J5" s="9"/>
      <c r="K5" s="15"/>
      <c r="L5" s="16" t="str">
        <f t="shared" ref="L5:L68" si="1">IF(OR(H5="",K5=""),"",H5*K5)</f>
        <v/>
      </c>
      <c r="M5" s="16" t="str">
        <f>IF(C5="","",SUMIF(Insumos!$B$5:$B$304,C5,Insumos!$K$5:$K$304))</f>
        <v/>
      </c>
      <c r="N5" s="16" t="str">
        <f t="shared" ref="N5:N68" si="2">IF(L5="","",L5-M5)</f>
        <v/>
      </c>
      <c r="O5" s="9"/>
      <c r="P5" s="9"/>
      <c r="Q5" s="9"/>
      <c r="R5" s="9"/>
    </row>
    <row r="6" spans="1:18" x14ac:dyDescent="0.3">
      <c r="A6" s="10" t="s">
        <v>1527</v>
      </c>
      <c r="B6" s="12"/>
      <c r="C6" s="9"/>
      <c r="D6" s="11" t="str">
        <f>IFERROR(VLOOKUP(C6,'Plan Cultivos'!$A$5:$X$204,2,FALSE()),"")</f>
        <v/>
      </c>
      <c r="E6" s="11" t="str">
        <f>IFERROR(VLOOKUP(C6,'Plan Cultivos'!$A$5:$X$204,4,FALSE()),"")</f>
        <v/>
      </c>
      <c r="F6" s="9"/>
      <c r="G6" s="9"/>
      <c r="H6" s="11" t="str">
        <f t="shared" si="0"/>
        <v/>
      </c>
      <c r="I6" s="9"/>
      <c r="J6" s="9"/>
      <c r="K6" s="15"/>
      <c r="L6" s="16" t="str">
        <f t="shared" si="1"/>
        <v/>
      </c>
      <c r="M6" s="16" t="str">
        <f>IF(C6="","",SUMIF(Insumos!$B$5:$B$304,C6,Insumos!$K$5:$K$304))</f>
        <v/>
      </c>
      <c r="N6" s="16" t="str">
        <f t="shared" si="2"/>
        <v/>
      </c>
      <c r="O6" s="9"/>
      <c r="P6" s="9"/>
      <c r="Q6" s="9"/>
      <c r="R6" s="9"/>
    </row>
    <row r="7" spans="1:18" x14ac:dyDescent="0.3">
      <c r="A7" s="10" t="s">
        <v>1528</v>
      </c>
      <c r="B7" s="12"/>
      <c r="C7" s="9"/>
      <c r="D7" s="11" t="str">
        <f>IFERROR(VLOOKUP(C7,'Plan Cultivos'!$A$5:$X$204,2,FALSE()),"")</f>
        <v/>
      </c>
      <c r="E7" s="11" t="str">
        <f>IFERROR(VLOOKUP(C7,'Plan Cultivos'!$A$5:$X$204,4,FALSE()),"")</f>
        <v/>
      </c>
      <c r="F7" s="9"/>
      <c r="G7" s="9"/>
      <c r="H7" s="11" t="str">
        <f t="shared" si="0"/>
        <v/>
      </c>
      <c r="I7" s="9"/>
      <c r="J7" s="9"/>
      <c r="K7" s="15"/>
      <c r="L7" s="16" t="str">
        <f t="shared" si="1"/>
        <v/>
      </c>
      <c r="M7" s="16" t="str">
        <f>IF(C7="","",SUMIF(Insumos!$B$5:$B$304,C7,Insumos!$K$5:$K$304))</f>
        <v/>
      </c>
      <c r="N7" s="16" t="str">
        <f t="shared" si="2"/>
        <v/>
      </c>
      <c r="O7" s="9"/>
      <c r="P7" s="9"/>
      <c r="Q7" s="9"/>
      <c r="R7" s="9"/>
    </row>
    <row r="8" spans="1:18" x14ac:dyDescent="0.3">
      <c r="A8" s="10" t="s">
        <v>1529</v>
      </c>
      <c r="B8" s="12"/>
      <c r="C8" s="9"/>
      <c r="D8" s="11" t="str">
        <f>IFERROR(VLOOKUP(C8,'Plan Cultivos'!$A$5:$X$204,2,FALSE()),"")</f>
        <v/>
      </c>
      <c r="E8" s="11" t="str">
        <f>IFERROR(VLOOKUP(C8,'Plan Cultivos'!$A$5:$X$204,4,FALSE()),"")</f>
        <v/>
      </c>
      <c r="F8" s="9"/>
      <c r="G8" s="9"/>
      <c r="H8" s="11" t="str">
        <f t="shared" si="0"/>
        <v/>
      </c>
      <c r="I8" s="9"/>
      <c r="J8" s="9"/>
      <c r="K8" s="15"/>
      <c r="L8" s="16" t="str">
        <f t="shared" si="1"/>
        <v/>
      </c>
      <c r="M8" s="16" t="str">
        <f>IF(C8="","",SUMIF(Insumos!$B$5:$B$304,C8,Insumos!$K$5:$K$304))</f>
        <v/>
      </c>
      <c r="N8" s="16" t="str">
        <f t="shared" si="2"/>
        <v/>
      </c>
      <c r="O8" s="9"/>
      <c r="P8" s="9"/>
      <c r="Q8" s="9"/>
      <c r="R8" s="9"/>
    </row>
    <row r="9" spans="1:18" x14ac:dyDescent="0.3">
      <c r="A9" s="10" t="s">
        <v>1530</v>
      </c>
      <c r="B9" s="12"/>
      <c r="C9" s="9"/>
      <c r="D9" s="11" t="str">
        <f>IFERROR(VLOOKUP(C9,'Plan Cultivos'!$A$5:$X$204,2,FALSE()),"")</f>
        <v/>
      </c>
      <c r="E9" s="11" t="str">
        <f>IFERROR(VLOOKUP(C9,'Plan Cultivos'!$A$5:$X$204,4,FALSE()),"")</f>
        <v/>
      </c>
      <c r="F9" s="9"/>
      <c r="G9" s="9"/>
      <c r="H9" s="11" t="str">
        <f t="shared" si="0"/>
        <v/>
      </c>
      <c r="I9" s="9"/>
      <c r="J9" s="9"/>
      <c r="K9" s="15"/>
      <c r="L9" s="16" t="str">
        <f t="shared" si="1"/>
        <v/>
      </c>
      <c r="M9" s="16" t="str">
        <f>IF(C9="","",SUMIF(Insumos!$B$5:$B$304,C9,Insumos!$K$5:$K$304))</f>
        <v/>
      </c>
      <c r="N9" s="16" t="str">
        <f t="shared" si="2"/>
        <v/>
      </c>
      <c r="O9" s="9"/>
      <c r="P9" s="9"/>
      <c r="Q9" s="9"/>
      <c r="R9" s="9"/>
    </row>
    <row r="10" spans="1:18" x14ac:dyDescent="0.3">
      <c r="A10" s="26" t="s">
        <v>1531</v>
      </c>
      <c r="B10" s="29"/>
      <c r="C10" s="27"/>
      <c r="D10" s="49" t="s">
        <v>129</v>
      </c>
      <c r="E10" s="49" t="s">
        <v>2072</v>
      </c>
      <c r="F10" s="27"/>
      <c r="G10" s="27"/>
      <c r="H10" s="28" t="str">
        <f t="shared" si="0"/>
        <v/>
      </c>
      <c r="I10" s="27"/>
      <c r="J10" s="27"/>
      <c r="K10" s="42"/>
      <c r="L10" s="43" t="str">
        <f t="shared" si="1"/>
        <v/>
      </c>
      <c r="M10" s="43" t="str">
        <f>IF(C10="","",SUMIF(Insumos!$B$5:$B$304,C10,Insumos!$K$5:$K$304))</f>
        <v/>
      </c>
      <c r="N10" s="43" t="str">
        <f t="shared" si="2"/>
        <v/>
      </c>
      <c r="O10" s="27"/>
      <c r="P10" s="27"/>
      <c r="Q10" s="27"/>
      <c r="R10" s="27"/>
    </row>
    <row r="11" spans="1:18" x14ac:dyDescent="0.3">
      <c r="A11" s="10" t="s">
        <v>1532</v>
      </c>
      <c r="B11" s="12"/>
      <c r="C11" s="9"/>
      <c r="D11" s="11" t="str">
        <f>IFERROR(VLOOKUP(C11,'Plan Cultivos'!$A$5:$X$204,2,FALSE()),"")</f>
        <v/>
      </c>
      <c r="E11" s="11" t="str">
        <f>IFERROR(VLOOKUP(C11,'Plan Cultivos'!$A$5:$X$204,4,FALSE()),"")</f>
        <v/>
      </c>
      <c r="F11" s="9"/>
      <c r="G11" s="9"/>
      <c r="H11" s="11" t="str">
        <f t="shared" si="0"/>
        <v/>
      </c>
      <c r="I11" s="9"/>
      <c r="J11" s="9"/>
      <c r="K11" s="15"/>
      <c r="L11" s="16" t="str">
        <f t="shared" si="1"/>
        <v/>
      </c>
      <c r="M11" s="16" t="str">
        <f>IF(C11="","",SUMIF(Insumos!$B$5:$B$304,C11,Insumos!$K$5:$K$304))</f>
        <v/>
      </c>
      <c r="N11" s="16" t="str">
        <f t="shared" si="2"/>
        <v/>
      </c>
      <c r="O11" s="9"/>
      <c r="P11" s="9"/>
      <c r="Q11" s="9"/>
      <c r="R11" s="9"/>
    </row>
    <row r="12" spans="1:18" x14ac:dyDescent="0.3">
      <c r="A12" s="10" t="s">
        <v>1533</v>
      </c>
      <c r="B12" s="12"/>
      <c r="C12" s="9"/>
      <c r="D12" s="11" t="str">
        <f>IFERROR(VLOOKUP(C12,'Plan Cultivos'!$A$5:$X$204,2,FALSE()),"")</f>
        <v/>
      </c>
      <c r="E12" s="11" t="str">
        <f>IFERROR(VLOOKUP(C12,'Plan Cultivos'!$A$5:$X$204,4,FALSE()),"")</f>
        <v/>
      </c>
      <c r="F12" s="9"/>
      <c r="G12" s="9"/>
      <c r="H12" s="11" t="str">
        <f t="shared" si="0"/>
        <v/>
      </c>
      <c r="I12" s="9"/>
      <c r="J12" s="9"/>
      <c r="K12" s="15"/>
      <c r="L12" s="16" t="str">
        <f t="shared" si="1"/>
        <v/>
      </c>
      <c r="M12" s="16" t="str">
        <f>IF(C12="","",SUMIF(Insumos!$B$5:$B$304,C12,Insumos!$K$5:$K$304))</f>
        <v/>
      </c>
      <c r="N12" s="16" t="str">
        <f t="shared" si="2"/>
        <v/>
      </c>
      <c r="O12" s="9"/>
      <c r="P12" s="9"/>
      <c r="Q12" s="9"/>
      <c r="R12" s="9"/>
    </row>
    <row r="13" spans="1:18" x14ac:dyDescent="0.3">
      <c r="A13" s="10" t="s">
        <v>1534</v>
      </c>
      <c r="B13" s="12"/>
      <c r="C13" s="9"/>
      <c r="D13" s="11" t="str">
        <f>IFERROR(VLOOKUP(C13,'Plan Cultivos'!$A$5:$X$204,2,FALSE()),"")</f>
        <v/>
      </c>
      <c r="E13" s="11" t="str">
        <f>IFERROR(VLOOKUP(C13,'Plan Cultivos'!$A$5:$X$204,4,FALSE()),"")</f>
        <v/>
      </c>
      <c r="F13" s="9"/>
      <c r="G13" s="9"/>
      <c r="H13" s="11" t="str">
        <f t="shared" si="0"/>
        <v/>
      </c>
      <c r="I13" s="9"/>
      <c r="J13" s="9"/>
      <c r="K13" s="15"/>
      <c r="L13" s="16" t="str">
        <f t="shared" si="1"/>
        <v/>
      </c>
      <c r="M13" s="16" t="str">
        <f>IF(C13="","",SUMIF(Insumos!$B$5:$B$304,C13,Insumos!$K$5:$K$304))</f>
        <v/>
      </c>
      <c r="N13" s="16" t="str">
        <f t="shared" si="2"/>
        <v/>
      </c>
      <c r="O13" s="9"/>
      <c r="P13" s="9"/>
      <c r="Q13" s="9"/>
      <c r="R13" s="9"/>
    </row>
    <row r="14" spans="1:18" x14ac:dyDescent="0.3">
      <c r="A14" s="10" t="s">
        <v>1535</v>
      </c>
      <c r="B14" s="12"/>
      <c r="C14" s="9"/>
      <c r="D14" s="11" t="str">
        <f>IFERROR(VLOOKUP(C14,'Plan Cultivos'!$A$5:$X$204,2,FALSE()),"")</f>
        <v/>
      </c>
      <c r="E14" s="11" t="str">
        <f>IFERROR(VLOOKUP(C14,'Plan Cultivos'!$A$5:$X$204,4,FALSE()),"")</f>
        <v/>
      </c>
      <c r="F14" s="9"/>
      <c r="G14" s="9"/>
      <c r="H14" s="11" t="str">
        <f t="shared" si="0"/>
        <v/>
      </c>
      <c r="I14" s="9"/>
      <c r="J14" s="9"/>
      <c r="K14" s="15"/>
      <c r="L14" s="16" t="str">
        <f t="shared" si="1"/>
        <v/>
      </c>
      <c r="M14" s="16" t="str">
        <f>IF(C14="","",SUMIF(Insumos!$B$5:$B$304,C14,Insumos!$K$5:$K$304))</f>
        <v/>
      </c>
      <c r="N14" s="16" t="str">
        <f t="shared" si="2"/>
        <v/>
      </c>
      <c r="O14" s="9"/>
      <c r="P14" s="9"/>
      <c r="Q14" s="9"/>
      <c r="R14" s="9"/>
    </row>
    <row r="15" spans="1:18" x14ac:dyDescent="0.3">
      <c r="A15" s="10" t="s">
        <v>1536</v>
      </c>
      <c r="B15" s="12"/>
      <c r="C15" s="9"/>
      <c r="D15" s="11" t="str">
        <f>IFERROR(VLOOKUP(C15,'Plan Cultivos'!$A$5:$X$204,2,FALSE()),"")</f>
        <v/>
      </c>
      <c r="E15" s="11" t="str">
        <f>IFERROR(VLOOKUP(C15,'Plan Cultivos'!$A$5:$X$204,4,FALSE()),"")</f>
        <v/>
      </c>
      <c r="F15" s="9"/>
      <c r="G15" s="9"/>
      <c r="H15" s="11" t="str">
        <f t="shared" si="0"/>
        <v/>
      </c>
      <c r="I15" s="9"/>
      <c r="J15" s="9"/>
      <c r="K15" s="15"/>
      <c r="L15" s="16" t="str">
        <f t="shared" si="1"/>
        <v/>
      </c>
      <c r="M15" s="16" t="str">
        <f>IF(C15="","",SUMIF(Insumos!$B$5:$B$304,C15,Insumos!$K$5:$K$304))</f>
        <v/>
      </c>
      <c r="N15" s="16" t="str">
        <f t="shared" si="2"/>
        <v/>
      </c>
      <c r="O15" s="9"/>
      <c r="P15" s="9"/>
      <c r="Q15" s="9"/>
      <c r="R15" s="9"/>
    </row>
    <row r="16" spans="1:18" x14ac:dyDescent="0.3">
      <c r="A16" s="10" t="s">
        <v>1537</v>
      </c>
      <c r="B16" s="12"/>
      <c r="C16" s="9"/>
      <c r="D16" s="11" t="str">
        <f>IFERROR(VLOOKUP(C16,'Plan Cultivos'!$A$5:$X$204,2,FALSE()),"")</f>
        <v/>
      </c>
      <c r="E16" s="11" t="str">
        <f>IFERROR(VLOOKUP(C16,'Plan Cultivos'!$A$5:$X$204,4,FALSE()),"")</f>
        <v/>
      </c>
      <c r="F16" s="9"/>
      <c r="G16" s="9"/>
      <c r="H16" s="11" t="str">
        <f t="shared" si="0"/>
        <v/>
      </c>
      <c r="I16" s="9"/>
      <c r="J16" s="9"/>
      <c r="K16" s="15"/>
      <c r="L16" s="16" t="str">
        <f t="shared" si="1"/>
        <v/>
      </c>
      <c r="M16" s="16" t="str">
        <f>IF(C16="","",SUMIF(Insumos!$B$5:$B$304,C16,Insumos!$K$5:$K$304))</f>
        <v/>
      </c>
      <c r="N16" s="16" t="str">
        <f t="shared" si="2"/>
        <v/>
      </c>
      <c r="O16" s="9"/>
      <c r="P16" s="9"/>
      <c r="Q16" s="9"/>
      <c r="R16" s="9"/>
    </row>
    <row r="17" spans="1:18" x14ac:dyDescent="0.3">
      <c r="A17" s="10" t="s">
        <v>1538</v>
      </c>
      <c r="B17" s="12"/>
      <c r="C17" s="9"/>
      <c r="D17" s="11" t="str">
        <f>IFERROR(VLOOKUP(C17,'Plan Cultivos'!$A$5:$X$204,2,FALSE()),"")</f>
        <v/>
      </c>
      <c r="E17" s="11" t="str">
        <f>IFERROR(VLOOKUP(C17,'Plan Cultivos'!$A$5:$X$204,4,FALSE()),"")</f>
        <v/>
      </c>
      <c r="F17" s="9"/>
      <c r="G17" s="9"/>
      <c r="H17" s="11" t="str">
        <f t="shared" si="0"/>
        <v/>
      </c>
      <c r="I17" s="9"/>
      <c r="J17" s="9"/>
      <c r="K17" s="15"/>
      <c r="L17" s="16" t="str">
        <f t="shared" si="1"/>
        <v/>
      </c>
      <c r="M17" s="16" t="str">
        <f>IF(C17="","",SUMIF(Insumos!$B$5:$B$304,C17,Insumos!$K$5:$K$304))</f>
        <v/>
      </c>
      <c r="N17" s="16" t="str">
        <f t="shared" si="2"/>
        <v/>
      </c>
      <c r="O17" s="9"/>
      <c r="P17" s="9"/>
      <c r="Q17" s="9"/>
      <c r="R17" s="9"/>
    </row>
    <row r="18" spans="1:18" x14ac:dyDescent="0.3">
      <c r="A18" s="10" t="s">
        <v>1539</v>
      </c>
      <c r="B18" s="12"/>
      <c r="C18" s="9"/>
      <c r="D18" s="11" t="str">
        <f>IFERROR(VLOOKUP(C18,'Plan Cultivos'!$A$5:$X$204,2,FALSE()),"")</f>
        <v/>
      </c>
      <c r="E18" s="11" t="str">
        <f>IFERROR(VLOOKUP(C18,'Plan Cultivos'!$A$5:$X$204,4,FALSE()),"")</f>
        <v/>
      </c>
      <c r="F18" s="9"/>
      <c r="G18" s="9"/>
      <c r="H18" s="11" t="str">
        <f t="shared" si="0"/>
        <v/>
      </c>
      <c r="I18" s="9"/>
      <c r="J18" s="9"/>
      <c r="K18" s="15"/>
      <c r="L18" s="16" t="str">
        <f t="shared" si="1"/>
        <v/>
      </c>
      <c r="M18" s="16" t="str">
        <f>IF(C18="","",SUMIF(Insumos!$B$5:$B$304,C18,Insumos!$K$5:$K$304))</f>
        <v/>
      </c>
      <c r="N18" s="16" t="str">
        <f t="shared" si="2"/>
        <v/>
      </c>
      <c r="O18" s="9"/>
      <c r="P18" s="9"/>
      <c r="Q18" s="9"/>
      <c r="R18" s="9"/>
    </row>
    <row r="19" spans="1:18" x14ac:dyDescent="0.3">
      <c r="A19" s="10" t="s">
        <v>1540</v>
      </c>
      <c r="B19" s="12"/>
      <c r="C19" s="9"/>
      <c r="D19" s="11" t="str">
        <f>IFERROR(VLOOKUP(C19,'Plan Cultivos'!$A$5:$X$204,2,FALSE()),"")</f>
        <v/>
      </c>
      <c r="E19" s="11" t="str">
        <f>IFERROR(VLOOKUP(C19,'Plan Cultivos'!$A$5:$X$204,4,FALSE()),"")</f>
        <v/>
      </c>
      <c r="F19" s="9"/>
      <c r="G19" s="9"/>
      <c r="H19" s="11" t="str">
        <f t="shared" si="0"/>
        <v/>
      </c>
      <c r="I19" s="9"/>
      <c r="J19" s="9"/>
      <c r="K19" s="15"/>
      <c r="L19" s="16" t="str">
        <f t="shared" si="1"/>
        <v/>
      </c>
      <c r="M19" s="16" t="str">
        <f>IF(C19="","",SUMIF(Insumos!$B$5:$B$304,C19,Insumos!$K$5:$K$304))</f>
        <v/>
      </c>
      <c r="N19" s="16" t="str">
        <f t="shared" si="2"/>
        <v/>
      </c>
      <c r="O19" s="9"/>
      <c r="P19" s="9"/>
      <c r="Q19" s="9"/>
      <c r="R19" s="9"/>
    </row>
    <row r="20" spans="1:18" x14ac:dyDescent="0.3">
      <c r="A20" s="10" t="s">
        <v>1541</v>
      </c>
      <c r="B20" s="12"/>
      <c r="C20" s="9"/>
      <c r="D20" s="11" t="str">
        <f>IFERROR(VLOOKUP(C20,'Plan Cultivos'!$A$5:$X$204,2,FALSE()),"")</f>
        <v/>
      </c>
      <c r="E20" s="11" t="str">
        <f>IFERROR(VLOOKUP(C20,'Plan Cultivos'!$A$5:$X$204,4,FALSE()),"")</f>
        <v/>
      </c>
      <c r="F20" s="9"/>
      <c r="G20" s="9"/>
      <c r="H20" s="11" t="str">
        <f t="shared" si="0"/>
        <v/>
      </c>
      <c r="I20" s="9"/>
      <c r="J20" s="9"/>
      <c r="K20" s="15"/>
      <c r="L20" s="16" t="str">
        <f t="shared" si="1"/>
        <v/>
      </c>
      <c r="M20" s="16" t="str">
        <f>IF(C20="","",SUMIF(Insumos!$B$5:$B$304,C20,Insumos!$K$5:$K$304))</f>
        <v/>
      </c>
      <c r="N20" s="16" t="str">
        <f t="shared" si="2"/>
        <v/>
      </c>
      <c r="O20" s="9"/>
      <c r="P20" s="9"/>
      <c r="Q20" s="9"/>
      <c r="R20" s="9"/>
    </row>
    <row r="21" spans="1:18" x14ac:dyDescent="0.3">
      <c r="A21" s="10" t="s">
        <v>1542</v>
      </c>
      <c r="B21" s="12"/>
      <c r="C21" s="9"/>
      <c r="D21" s="11" t="str">
        <f>IFERROR(VLOOKUP(C21,'Plan Cultivos'!$A$5:$X$204,2,FALSE()),"")</f>
        <v/>
      </c>
      <c r="E21" s="11" t="str">
        <f>IFERROR(VLOOKUP(C21,'Plan Cultivos'!$A$5:$X$204,4,FALSE()),"")</f>
        <v/>
      </c>
      <c r="F21" s="9"/>
      <c r="G21" s="9"/>
      <c r="H21" s="11" t="str">
        <f t="shared" si="0"/>
        <v/>
      </c>
      <c r="I21" s="9"/>
      <c r="J21" s="9"/>
      <c r="K21" s="15"/>
      <c r="L21" s="16" t="str">
        <f t="shared" si="1"/>
        <v/>
      </c>
      <c r="M21" s="16" t="str">
        <f>IF(C21="","",SUMIF(Insumos!$B$5:$B$304,C21,Insumos!$K$5:$K$304))</f>
        <v/>
      </c>
      <c r="N21" s="16" t="str">
        <f t="shared" si="2"/>
        <v/>
      </c>
      <c r="O21" s="9"/>
      <c r="P21" s="9"/>
      <c r="Q21" s="9"/>
      <c r="R21" s="9"/>
    </row>
    <row r="22" spans="1:18" x14ac:dyDescent="0.3">
      <c r="A22" s="10" t="s">
        <v>1543</v>
      </c>
      <c r="B22" s="12"/>
      <c r="C22" s="9"/>
      <c r="D22" s="11" t="str">
        <f>IFERROR(VLOOKUP(C22,'Plan Cultivos'!$A$5:$X$204,2,FALSE()),"")</f>
        <v/>
      </c>
      <c r="E22" s="11" t="str">
        <f>IFERROR(VLOOKUP(C22,'Plan Cultivos'!$A$5:$X$204,4,FALSE()),"")</f>
        <v/>
      </c>
      <c r="F22" s="9"/>
      <c r="G22" s="9"/>
      <c r="H22" s="11" t="str">
        <f t="shared" si="0"/>
        <v/>
      </c>
      <c r="I22" s="9"/>
      <c r="J22" s="9"/>
      <c r="K22" s="15"/>
      <c r="L22" s="16" t="str">
        <f t="shared" si="1"/>
        <v/>
      </c>
      <c r="M22" s="16" t="str">
        <f>IF(C22="","",SUMIF(Insumos!$B$5:$B$304,C22,Insumos!$K$5:$K$304))</f>
        <v/>
      </c>
      <c r="N22" s="16" t="str">
        <f t="shared" si="2"/>
        <v/>
      </c>
      <c r="O22" s="9"/>
      <c r="P22" s="9"/>
      <c r="Q22" s="9"/>
      <c r="R22" s="9"/>
    </row>
    <row r="23" spans="1:18" x14ac:dyDescent="0.3">
      <c r="A23" s="10" t="s">
        <v>1544</v>
      </c>
      <c r="B23" s="12"/>
      <c r="C23" s="9"/>
      <c r="D23" s="11" t="str">
        <f>IFERROR(VLOOKUP(C23,'Plan Cultivos'!$A$5:$X$204,2,FALSE()),"")</f>
        <v/>
      </c>
      <c r="E23" s="11" t="str">
        <f>IFERROR(VLOOKUP(C23,'Plan Cultivos'!$A$5:$X$204,4,FALSE()),"")</f>
        <v/>
      </c>
      <c r="F23" s="9"/>
      <c r="G23" s="9"/>
      <c r="H23" s="11" t="str">
        <f t="shared" si="0"/>
        <v/>
      </c>
      <c r="I23" s="9"/>
      <c r="J23" s="9"/>
      <c r="K23" s="15"/>
      <c r="L23" s="16" t="str">
        <f t="shared" si="1"/>
        <v/>
      </c>
      <c r="M23" s="16" t="str">
        <f>IF(C23="","",SUMIF(Insumos!$B$5:$B$304,C23,Insumos!$K$5:$K$304))</f>
        <v/>
      </c>
      <c r="N23" s="16" t="str">
        <f t="shared" si="2"/>
        <v/>
      </c>
      <c r="O23" s="9"/>
      <c r="P23" s="9"/>
      <c r="Q23" s="9"/>
      <c r="R23" s="9"/>
    </row>
    <row r="24" spans="1:18" x14ac:dyDescent="0.3">
      <c r="A24" s="10" t="s">
        <v>1545</v>
      </c>
      <c r="B24" s="12"/>
      <c r="C24" s="9"/>
      <c r="D24" s="11" t="str">
        <f>IFERROR(VLOOKUP(C24,'Plan Cultivos'!$A$5:$X$204,2,FALSE()),"")</f>
        <v/>
      </c>
      <c r="E24" s="11" t="str">
        <f>IFERROR(VLOOKUP(C24,'Plan Cultivos'!$A$5:$X$204,4,FALSE()),"")</f>
        <v/>
      </c>
      <c r="F24" s="9"/>
      <c r="G24" s="9"/>
      <c r="H24" s="11" t="str">
        <f t="shared" si="0"/>
        <v/>
      </c>
      <c r="I24" s="9"/>
      <c r="J24" s="9"/>
      <c r="K24" s="15"/>
      <c r="L24" s="16" t="str">
        <f t="shared" si="1"/>
        <v/>
      </c>
      <c r="M24" s="16" t="str">
        <f>IF(C24="","",SUMIF(Insumos!$B$5:$B$304,C24,Insumos!$K$5:$K$304))</f>
        <v/>
      </c>
      <c r="N24" s="16" t="str">
        <f t="shared" si="2"/>
        <v/>
      </c>
      <c r="O24" s="9"/>
      <c r="P24" s="9"/>
      <c r="Q24" s="9"/>
      <c r="R24" s="9"/>
    </row>
    <row r="25" spans="1:18" x14ac:dyDescent="0.3">
      <c r="A25" s="10" t="s">
        <v>1546</v>
      </c>
      <c r="B25" s="12"/>
      <c r="C25" s="9"/>
      <c r="D25" s="11" t="str">
        <f>IFERROR(VLOOKUP(C25,'Plan Cultivos'!$A$5:$X$204,2,FALSE()),"")</f>
        <v/>
      </c>
      <c r="E25" s="11" t="str">
        <f>IFERROR(VLOOKUP(C25,'Plan Cultivos'!$A$5:$X$204,4,FALSE()),"")</f>
        <v/>
      </c>
      <c r="F25" s="9"/>
      <c r="G25" s="9"/>
      <c r="H25" s="11" t="str">
        <f t="shared" si="0"/>
        <v/>
      </c>
      <c r="I25" s="9"/>
      <c r="J25" s="9"/>
      <c r="K25" s="15"/>
      <c r="L25" s="16" t="str">
        <f t="shared" si="1"/>
        <v/>
      </c>
      <c r="M25" s="16" t="str">
        <f>IF(C25="","",SUMIF(Insumos!$B$5:$B$304,C25,Insumos!$K$5:$K$304))</f>
        <v/>
      </c>
      <c r="N25" s="16" t="str">
        <f t="shared" si="2"/>
        <v/>
      </c>
      <c r="O25" s="9"/>
      <c r="P25" s="9"/>
      <c r="Q25" s="9"/>
      <c r="R25" s="9"/>
    </row>
    <row r="26" spans="1:18" x14ac:dyDescent="0.3">
      <c r="A26" s="10" t="s">
        <v>1547</v>
      </c>
      <c r="B26" s="12"/>
      <c r="C26" s="9"/>
      <c r="D26" s="11" t="str">
        <f>IFERROR(VLOOKUP(C26,'Plan Cultivos'!$A$5:$X$204,2,FALSE()),"")</f>
        <v/>
      </c>
      <c r="E26" s="11" t="str">
        <f>IFERROR(VLOOKUP(C26,'Plan Cultivos'!$A$5:$X$204,4,FALSE()),"")</f>
        <v/>
      </c>
      <c r="F26" s="9"/>
      <c r="G26" s="9"/>
      <c r="H26" s="11" t="str">
        <f t="shared" si="0"/>
        <v/>
      </c>
      <c r="I26" s="9"/>
      <c r="J26" s="9"/>
      <c r="K26" s="15"/>
      <c r="L26" s="16" t="str">
        <f t="shared" si="1"/>
        <v/>
      </c>
      <c r="M26" s="16" t="str">
        <f>IF(C26="","",SUMIF(Insumos!$B$5:$B$304,C26,Insumos!$K$5:$K$304))</f>
        <v/>
      </c>
      <c r="N26" s="16" t="str">
        <f t="shared" si="2"/>
        <v/>
      </c>
      <c r="O26" s="9"/>
      <c r="P26" s="9"/>
      <c r="Q26" s="9"/>
      <c r="R26" s="9"/>
    </row>
    <row r="27" spans="1:18" x14ac:dyDescent="0.3">
      <c r="A27" s="10" t="s">
        <v>1548</v>
      </c>
      <c r="B27" s="12"/>
      <c r="C27" s="9"/>
      <c r="D27" s="11" t="str">
        <f>IFERROR(VLOOKUP(C27,'Plan Cultivos'!$A$5:$X$204,2,FALSE()),"")</f>
        <v/>
      </c>
      <c r="E27" s="11" t="str">
        <f>IFERROR(VLOOKUP(C27,'Plan Cultivos'!$A$5:$X$204,4,FALSE()),"")</f>
        <v/>
      </c>
      <c r="F27" s="9"/>
      <c r="G27" s="9"/>
      <c r="H27" s="11" t="str">
        <f t="shared" si="0"/>
        <v/>
      </c>
      <c r="I27" s="9"/>
      <c r="J27" s="9"/>
      <c r="K27" s="15"/>
      <c r="L27" s="16" t="str">
        <f t="shared" si="1"/>
        <v/>
      </c>
      <c r="M27" s="16" t="str">
        <f>IF(C27="","",SUMIF(Insumos!$B$5:$B$304,C27,Insumos!$K$5:$K$304))</f>
        <v/>
      </c>
      <c r="N27" s="16" t="str">
        <f t="shared" si="2"/>
        <v/>
      </c>
      <c r="O27" s="9"/>
      <c r="P27" s="9"/>
      <c r="Q27" s="9"/>
      <c r="R27" s="9"/>
    </row>
    <row r="28" spans="1:18" x14ac:dyDescent="0.3">
      <c r="A28" s="10" t="s">
        <v>1549</v>
      </c>
      <c r="B28" s="12"/>
      <c r="C28" s="9"/>
      <c r="D28" s="11" t="str">
        <f>IFERROR(VLOOKUP(C28,'Plan Cultivos'!$A$5:$X$204,2,FALSE()),"")</f>
        <v/>
      </c>
      <c r="E28" s="11" t="str">
        <f>IFERROR(VLOOKUP(C28,'Plan Cultivos'!$A$5:$X$204,4,FALSE()),"")</f>
        <v/>
      </c>
      <c r="F28" s="9"/>
      <c r="G28" s="9"/>
      <c r="H28" s="11" t="str">
        <f t="shared" si="0"/>
        <v/>
      </c>
      <c r="I28" s="9"/>
      <c r="J28" s="9"/>
      <c r="K28" s="15"/>
      <c r="L28" s="16" t="str">
        <f t="shared" si="1"/>
        <v/>
      </c>
      <c r="M28" s="16" t="str">
        <f>IF(C28="","",SUMIF(Insumos!$B$5:$B$304,C28,Insumos!$K$5:$K$304))</f>
        <v/>
      </c>
      <c r="N28" s="16" t="str">
        <f t="shared" si="2"/>
        <v/>
      </c>
      <c r="O28" s="9"/>
      <c r="P28" s="9"/>
      <c r="Q28" s="9"/>
      <c r="R28" s="9"/>
    </row>
    <row r="29" spans="1:18" x14ac:dyDescent="0.3">
      <c r="A29" s="10" t="s">
        <v>1550</v>
      </c>
      <c r="B29" s="12"/>
      <c r="C29" s="9"/>
      <c r="D29" s="11" t="str">
        <f>IFERROR(VLOOKUP(C29,'Plan Cultivos'!$A$5:$X$204,2,FALSE()),"")</f>
        <v/>
      </c>
      <c r="E29" s="11" t="str">
        <f>IFERROR(VLOOKUP(C29,'Plan Cultivos'!$A$5:$X$204,4,FALSE()),"")</f>
        <v/>
      </c>
      <c r="F29" s="9"/>
      <c r="G29" s="9"/>
      <c r="H29" s="11" t="str">
        <f t="shared" si="0"/>
        <v/>
      </c>
      <c r="I29" s="9"/>
      <c r="J29" s="9"/>
      <c r="K29" s="15"/>
      <c r="L29" s="16" t="str">
        <f t="shared" si="1"/>
        <v/>
      </c>
      <c r="M29" s="16" t="str">
        <f>IF(C29="","",SUMIF(Insumos!$B$5:$B$304,C29,Insumos!$K$5:$K$304))</f>
        <v/>
      </c>
      <c r="N29" s="16" t="str">
        <f t="shared" si="2"/>
        <v/>
      </c>
      <c r="O29" s="9"/>
      <c r="P29" s="9"/>
      <c r="Q29" s="9"/>
      <c r="R29" s="9"/>
    </row>
    <row r="30" spans="1:18" x14ac:dyDescent="0.3">
      <c r="A30" s="10" t="s">
        <v>1551</v>
      </c>
      <c r="B30" s="12"/>
      <c r="C30" s="9"/>
      <c r="D30" s="11" t="str">
        <f>IFERROR(VLOOKUP(C30,'Plan Cultivos'!$A$5:$X$204,2,FALSE()),"")</f>
        <v/>
      </c>
      <c r="E30" s="11" t="str">
        <f>IFERROR(VLOOKUP(C30,'Plan Cultivos'!$A$5:$X$204,4,FALSE()),"")</f>
        <v/>
      </c>
      <c r="F30" s="9"/>
      <c r="G30" s="9"/>
      <c r="H30" s="11" t="str">
        <f t="shared" si="0"/>
        <v/>
      </c>
      <c r="I30" s="9"/>
      <c r="J30" s="9"/>
      <c r="K30" s="15"/>
      <c r="L30" s="16" t="str">
        <f t="shared" si="1"/>
        <v/>
      </c>
      <c r="M30" s="16" t="str">
        <f>IF(C30="","",SUMIF(Insumos!$B$5:$B$304,C30,Insumos!$K$5:$K$304))</f>
        <v/>
      </c>
      <c r="N30" s="16" t="str">
        <f t="shared" si="2"/>
        <v/>
      </c>
      <c r="O30" s="9"/>
      <c r="P30" s="9"/>
      <c r="Q30" s="9"/>
      <c r="R30" s="9"/>
    </row>
    <row r="31" spans="1:18" x14ac:dyDescent="0.3">
      <c r="A31" s="10" t="s">
        <v>1552</v>
      </c>
      <c r="B31" s="12"/>
      <c r="C31" s="9"/>
      <c r="D31" s="11" t="str">
        <f>IFERROR(VLOOKUP(C31,'Plan Cultivos'!$A$5:$X$204,2,FALSE()),"")</f>
        <v/>
      </c>
      <c r="E31" s="11" t="str">
        <f>IFERROR(VLOOKUP(C31,'Plan Cultivos'!$A$5:$X$204,4,FALSE()),"")</f>
        <v/>
      </c>
      <c r="F31" s="9"/>
      <c r="G31" s="9"/>
      <c r="H31" s="11" t="str">
        <f t="shared" si="0"/>
        <v/>
      </c>
      <c r="I31" s="9"/>
      <c r="J31" s="9"/>
      <c r="K31" s="15"/>
      <c r="L31" s="16" t="str">
        <f t="shared" si="1"/>
        <v/>
      </c>
      <c r="M31" s="16" t="str">
        <f>IF(C31="","",SUMIF(Insumos!$B$5:$B$304,C31,Insumos!$K$5:$K$304))</f>
        <v/>
      </c>
      <c r="N31" s="16" t="str">
        <f t="shared" si="2"/>
        <v/>
      </c>
      <c r="O31" s="9"/>
      <c r="P31" s="9"/>
      <c r="Q31" s="9"/>
      <c r="R31" s="9"/>
    </row>
    <row r="32" spans="1:18" x14ac:dyDescent="0.3">
      <c r="A32" s="10" t="s">
        <v>1553</v>
      </c>
      <c r="B32" s="12"/>
      <c r="C32" s="9"/>
      <c r="D32" s="11" t="str">
        <f>IFERROR(VLOOKUP(C32,'Plan Cultivos'!$A$5:$X$204,2,FALSE()),"")</f>
        <v/>
      </c>
      <c r="E32" s="11" t="str">
        <f>IFERROR(VLOOKUP(C32,'Plan Cultivos'!$A$5:$X$204,4,FALSE()),"")</f>
        <v/>
      </c>
      <c r="F32" s="9"/>
      <c r="G32" s="9"/>
      <c r="H32" s="11" t="str">
        <f t="shared" si="0"/>
        <v/>
      </c>
      <c r="I32" s="9"/>
      <c r="J32" s="9"/>
      <c r="K32" s="15"/>
      <c r="L32" s="16" t="str">
        <f t="shared" si="1"/>
        <v/>
      </c>
      <c r="M32" s="16" t="str">
        <f>IF(C32="","",SUMIF(Insumos!$B$5:$B$304,C32,Insumos!$K$5:$K$304))</f>
        <v/>
      </c>
      <c r="N32" s="16" t="str">
        <f t="shared" si="2"/>
        <v/>
      </c>
      <c r="O32" s="9"/>
      <c r="P32" s="9"/>
      <c r="Q32" s="9"/>
      <c r="R32" s="9"/>
    </row>
    <row r="33" spans="1:18" x14ac:dyDescent="0.3">
      <c r="A33" s="10" t="s">
        <v>1554</v>
      </c>
      <c r="B33" s="12"/>
      <c r="C33" s="9"/>
      <c r="D33" s="11" t="str">
        <f>IFERROR(VLOOKUP(C33,'Plan Cultivos'!$A$5:$X$204,2,FALSE()),"")</f>
        <v/>
      </c>
      <c r="E33" s="11" t="str">
        <f>IFERROR(VLOOKUP(C33,'Plan Cultivos'!$A$5:$X$204,4,FALSE()),"")</f>
        <v/>
      </c>
      <c r="F33" s="9"/>
      <c r="G33" s="9"/>
      <c r="H33" s="11" t="str">
        <f t="shared" si="0"/>
        <v/>
      </c>
      <c r="I33" s="9"/>
      <c r="J33" s="9"/>
      <c r="K33" s="15"/>
      <c r="L33" s="16" t="str">
        <f t="shared" si="1"/>
        <v/>
      </c>
      <c r="M33" s="16" t="str">
        <f>IF(C33="","",SUMIF(Insumos!$B$5:$B$304,C33,Insumos!$K$5:$K$304))</f>
        <v/>
      </c>
      <c r="N33" s="16" t="str">
        <f t="shared" si="2"/>
        <v/>
      </c>
      <c r="O33" s="9"/>
      <c r="P33" s="9"/>
      <c r="Q33" s="9"/>
      <c r="R33" s="9"/>
    </row>
    <row r="34" spans="1:18" x14ac:dyDescent="0.3">
      <c r="A34" s="10" t="s">
        <v>1555</v>
      </c>
      <c r="B34" s="12"/>
      <c r="C34" s="9"/>
      <c r="D34" s="11" t="str">
        <f>IFERROR(VLOOKUP(C34,'Plan Cultivos'!$A$5:$X$204,2,FALSE()),"")</f>
        <v/>
      </c>
      <c r="E34" s="11" t="str">
        <f>IFERROR(VLOOKUP(C34,'Plan Cultivos'!$A$5:$X$204,4,FALSE()),"")</f>
        <v/>
      </c>
      <c r="F34" s="9"/>
      <c r="G34" s="9"/>
      <c r="H34" s="11" t="str">
        <f t="shared" si="0"/>
        <v/>
      </c>
      <c r="I34" s="9"/>
      <c r="J34" s="9"/>
      <c r="K34" s="15"/>
      <c r="L34" s="16" t="str">
        <f t="shared" si="1"/>
        <v/>
      </c>
      <c r="M34" s="16" t="str">
        <f>IF(C34="","",SUMIF(Insumos!$B$5:$B$304,C34,Insumos!$K$5:$K$304))</f>
        <v/>
      </c>
      <c r="N34" s="16" t="str">
        <f t="shared" si="2"/>
        <v/>
      </c>
      <c r="O34" s="9"/>
      <c r="P34" s="9"/>
      <c r="Q34" s="9"/>
      <c r="R34" s="9"/>
    </row>
    <row r="35" spans="1:18" x14ac:dyDescent="0.3">
      <c r="A35" s="10" t="s">
        <v>1556</v>
      </c>
      <c r="B35" s="12"/>
      <c r="C35" s="9"/>
      <c r="D35" s="11" t="str">
        <f>IFERROR(VLOOKUP(C35,'Plan Cultivos'!$A$5:$X$204,2,FALSE()),"")</f>
        <v/>
      </c>
      <c r="E35" s="11" t="str">
        <f>IFERROR(VLOOKUP(C35,'Plan Cultivos'!$A$5:$X$204,4,FALSE()),"")</f>
        <v/>
      </c>
      <c r="F35" s="9"/>
      <c r="G35" s="9"/>
      <c r="H35" s="11" t="str">
        <f t="shared" si="0"/>
        <v/>
      </c>
      <c r="I35" s="9"/>
      <c r="J35" s="9"/>
      <c r="K35" s="15"/>
      <c r="L35" s="16" t="str">
        <f t="shared" si="1"/>
        <v/>
      </c>
      <c r="M35" s="16" t="str">
        <f>IF(C35="","",SUMIF(Insumos!$B$5:$B$304,C35,Insumos!$K$5:$K$304))</f>
        <v/>
      </c>
      <c r="N35" s="16" t="str">
        <f t="shared" si="2"/>
        <v/>
      </c>
      <c r="O35" s="9"/>
      <c r="P35" s="9"/>
      <c r="Q35" s="9"/>
      <c r="R35" s="9"/>
    </row>
    <row r="36" spans="1:18" x14ac:dyDescent="0.3">
      <c r="A36" s="10" t="s">
        <v>1557</v>
      </c>
      <c r="B36" s="12"/>
      <c r="C36" s="9"/>
      <c r="D36" s="11" t="str">
        <f>IFERROR(VLOOKUP(C36,'Plan Cultivos'!$A$5:$X$204,2,FALSE()),"")</f>
        <v/>
      </c>
      <c r="E36" s="11" t="str">
        <f>IFERROR(VLOOKUP(C36,'Plan Cultivos'!$A$5:$X$204,4,FALSE()),"")</f>
        <v/>
      </c>
      <c r="F36" s="9"/>
      <c r="G36" s="9"/>
      <c r="H36" s="11" t="str">
        <f t="shared" si="0"/>
        <v/>
      </c>
      <c r="I36" s="9"/>
      <c r="J36" s="9"/>
      <c r="K36" s="15"/>
      <c r="L36" s="16" t="str">
        <f t="shared" si="1"/>
        <v/>
      </c>
      <c r="M36" s="16" t="str">
        <f>IF(C36="","",SUMIF(Insumos!$B$5:$B$304,C36,Insumos!$K$5:$K$304))</f>
        <v/>
      </c>
      <c r="N36" s="16" t="str">
        <f t="shared" si="2"/>
        <v/>
      </c>
      <c r="O36" s="9"/>
      <c r="P36" s="9"/>
      <c r="Q36" s="9"/>
      <c r="R36" s="9"/>
    </row>
    <row r="37" spans="1:18" x14ac:dyDescent="0.3">
      <c r="A37" s="10" t="s">
        <v>1558</v>
      </c>
      <c r="B37" s="12"/>
      <c r="C37" s="9"/>
      <c r="D37" s="11" t="str">
        <f>IFERROR(VLOOKUP(C37,'Plan Cultivos'!$A$5:$X$204,2,FALSE()),"")</f>
        <v/>
      </c>
      <c r="E37" s="11" t="str">
        <f>IFERROR(VLOOKUP(C37,'Plan Cultivos'!$A$5:$X$204,4,FALSE()),"")</f>
        <v/>
      </c>
      <c r="F37" s="9"/>
      <c r="G37" s="9"/>
      <c r="H37" s="11" t="str">
        <f t="shared" si="0"/>
        <v/>
      </c>
      <c r="I37" s="9"/>
      <c r="J37" s="9"/>
      <c r="K37" s="15"/>
      <c r="L37" s="16" t="str">
        <f t="shared" si="1"/>
        <v/>
      </c>
      <c r="M37" s="16" t="str">
        <f>IF(C37="","",SUMIF(Insumos!$B$5:$B$304,C37,Insumos!$K$5:$K$304))</f>
        <v/>
      </c>
      <c r="N37" s="16" t="str">
        <f t="shared" si="2"/>
        <v/>
      </c>
      <c r="O37" s="9"/>
      <c r="P37" s="9"/>
      <c r="Q37" s="9"/>
      <c r="R37" s="9"/>
    </row>
    <row r="38" spans="1:18" x14ac:dyDescent="0.3">
      <c r="A38" s="10" t="s">
        <v>1559</v>
      </c>
      <c r="B38" s="12"/>
      <c r="C38" s="9"/>
      <c r="D38" s="11" t="str">
        <f>IFERROR(VLOOKUP(C38,'Plan Cultivos'!$A$5:$X$204,2,FALSE()),"")</f>
        <v/>
      </c>
      <c r="E38" s="11" t="str">
        <f>IFERROR(VLOOKUP(C38,'Plan Cultivos'!$A$5:$X$204,4,FALSE()),"")</f>
        <v/>
      </c>
      <c r="F38" s="9"/>
      <c r="G38" s="9"/>
      <c r="H38" s="11" t="str">
        <f t="shared" si="0"/>
        <v/>
      </c>
      <c r="I38" s="9"/>
      <c r="J38" s="9"/>
      <c r="K38" s="15"/>
      <c r="L38" s="16" t="str">
        <f t="shared" si="1"/>
        <v/>
      </c>
      <c r="M38" s="16" t="str">
        <f>IF(C38="","",SUMIF(Insumos!$B$5:$B$304,C38,Insumos!$K$5:$K$304))</f>
        <v/>
      </c>
      <c r="N38" s="16" t="str">
        <f t="shared" si="2"/>
        <v/>
      </c>
      <c r="O38" s="9"/>
      <c r="P38" s="9"/>
      <c r="Q38" s="9"/>
      <c r="R38" s="9"/>
    </row>
    <row r="39" spans="1:18" x14ac:dyDescent="0.3">
      <c r="A39" s="10" t="s">
        <v>1560</v>
      </c>
      <c r="B39" s="12"/>
      <c r="C39" s="9"/>
      <c r="D39" s="11" t="str">
        <f>IFERROR(VLOOKUP(C39,'Plan Cultivos'!$A$5:$X$204,2,FALSE()),"")</f>
        <v/>
      </c>
      <c r="E39" s="11" t="str">
        <f>IFERROR(VLOOKUP(C39,'Plan Cultivos'!$A$5:$X$204,4,FALSE()),"")</f>
        <v/>
      </c>
      <c r="F39" s="9"/>
      <c r="G39" s="9"/>
      <c r="H39" s="11" t="str">
        <f t="shared" si="0"/>
        <v/>
      </c>
      <c r="I39" s="9"/>
      <c r="J39" s="9"/>
      <c r="K39" s="15"/>
      <c r="L39" s="16" t="str">
        <f t="shared" si="1"/>
        <v/>
      </c>
      <c r="M39" s="16" t="str">
        <f>IF(C39="","",SUMIF(Insumos!$B$5:$B$304,C39,Insumos!$K$5:$K$304))</f>
        <v/>
      </c>
      <c r="N39" s="16" t="str">
        <f t="shared" si="2"/>
        <v/>
      </c>
      <c r="O39" s="9"/>
      <c r="P39" s="9"/>
      <c r="Q39" s="9"/>
      <c r="R39" s="9"/>
    </row>
    <row r="40" spans="1:18" x14ac:dyDescent="0.3">
      <c r="A40" s="10" t="s">
        <v>1561</v>
      </c>
      <c r="B40" s="12"/>
      <c r="C40" s="9"/>
      <c r="D40" s="11" t="str">
        <f>IFERROR(VLOOKUP(C40,'Plan Cultivos'!$A$5:$X$204,2,FALSE()),"")</f>
        <v/>
      </c>
      <c r="E40" s="11" t="str">
        <f>IFERROR(VLOOKUP(C40,'Plan Cultivos'!$A$5:$X$204,4,FALSE()),"")</f>
        <v/>
      </c>
      <c r="F40" s="9"/>
      <c r="G40" s="9"/>
      <c r="H40" s="11" t="str">
        <f t="shared" si="0"/>
        <v/>
      </c>
      <c r="I40" s="9"/>
      <c r="J40" s="9"/>
      <c r="K40" s="15"/>
      <c r="L40" s="16" t="str">
        <f t="shared" si="1"/>
        <v/>
      </c>
      <c r="M40" s="16" t="str">
        <f>IF(C40="","",SUMIF(Insumos!$B$5:$B$304,C40,Insumos!$K$5:$K$304))</f>
        <v/>
      </c>
      <c r="N40" s="16" t="str">
        <f t="shared" si="2"/>
        <v/>
      </c>
      <c r="O40" s="9"/>
      <c r="P40" s="9"/>
      <c r="Q40" s="9"/>
      <c r="R40" s="9"/>
    </row>
    <row r="41" spans="1:18" x14ac:dyDescent="0.3">
      <c r="A41" s="10" t="s">
        <v>1562</v>
      </c>
      <c r="B41" s="12"/>
      <c r="C41" s="9"/>
      <c r="D41" s="11" t="str">
        <f>IFERROR(VLOOKUP(C41,'Plan Cultivos'!$A$5:$X$204,2,FALSE()),"")</f>
        <v/>
      </c>
      <c r="E41" s="11" t="str">
        <f>IFERROR(VLOOKUP(C41,'Plan Cultivos'!$A$5:$X$204,4,FALSE()),"")</f>
        <v/>
      </c>
      <c r="F41" s="9"/>
      <c r="G41" s="9"/>
      <c r="H41" s="11" t="str">
        <f t="shared" si="0"/>
        <v/>
      </c>
      <c r="I41" s="9"/>
      <c r="J41" s="9"/>
      <c r="K41" s="15"/>
      <c r="L41" s="16" t="str">
        <f t="shared" si="1"/>
        <v/>
      </c>
      <c r="M41" s="16" t="str">
        <f>IF(C41="","",SUMIF(Insumos!$B$5:$B$304,C41,Insumos!$K$5:$K$304))</f>
        <v/>
      </c>
      <c r="N41" s="16" t="str">
        <f t="shared" si="2"/>
        <v/>
      </c>
      <c r="O41" s="9"/>
      <c r="P41" s="9"/>
      <c r="Q41" s="9"/>
      <c r="R41" s="9"/>
    </row>
    <row r="42" spans="1:18" x14ac:dyDescent="0.3">
      <c r="A42" s="10" t="s">
        <v>1563</v>
      </c>
      <c r="B42" s="12"/>
      <c r="C42" s="9"/>
      <c r="D42" s="11" t="str">
        <f>IFERROR(VLOOKUP(C42,'Plan Cultivos'!$A$5:$X$204,2,FALSE()),"")</f>
        <v/>
      </c>
      <c r="E42" s="11" t="str">
        <f>IFERROR(VLOOKUP(C42,'Plan Cultivos'!$A$5:$X$204,4,FALSE()),"")</f>
        <v/>
      </c>
      <c r="F42" s="9"/>
      <c r="G42" s="9"/>
      <c r="H42" s="11" t="str">
        <f t="shared" si="0"/>
        <v/>
      </c>
      <c r="I42" s="9"/>
      <c r="J42" s="9"/>
      <c r="K42" s="15"/>
      <c r="L42" s="16" t="str">
        <f t="shared" si="1"/>
        <v/>
      </c>
      <c r="M42" s="16" t="str">
        <f>IF(C42="","",SUMIF(Insumos!$B$5:$B$304,C42,Insumos!$K$5:$K$304))</f>
        <v/>
      </c>
      <c r="N42" s="16" t="str">
        <f t="shared" si="2"/>
        <v/>
      </c>
      <c r="O42" s="9"/>
      <c r="P42" s="9"/>
      <c r="Q42" s="9"/>
      <c r="R42" s="9"/>
    </row>
    <row r="43" spans="1:18" x14ac:dyDescent="0.3">
      <c r="A43" s="10" t="s">
        <v>1564</v>
      </c>
      <c r="B43" s="12"/>
      <c r="C43" s="9"/>
      <c r="D43" s="11" t="str">
        <f>IFERROR(VLOOKUP(C43,'Plan Cultivos'!$A$5:$X$204,2,FALSE()),"")</f>
        <v/>
      </c>
      <c r="E43" s="11" t="str">
        <f>IFERROR(VLOOKUP(C43,'Plan Cultivos'!$A$5:$X$204,4,FALSE()),"")</f>
        <v/>
      </c>
      <c r="F43" s="9"/>
      <c r="G43" s="9"/>
      <c r="H43" s="11" t="str">
        <f t="shared" si="0"/>
        <v/>
      </c>
      <c r="I43" s="9"/>
      <c r="J43" s="9"/>
      <c r="K43" s="15"/>
      <c r="L43" s="16" t="str">
        <f t="shared" si="1"/>
        <v/>
      </c>
      <c r="M43" s="16" t="str">
        <f>IF(C43="","",SUMIF(Insumos!$B$5:$B$304,C43,Insumos!$K$5:$K$304))</f>
        <v/>
      </c>
      <c r="N43" s="16" t="str">
        <f t="shared" si="2"/>
        <v/>
      </c>
      <c r="O43" s="9"/>
      <c r="P43" s="9"/>
      <c r="Q43" s="9"/>
      <c r="R43" s="9"/>
    </row>
    <row r="44" spans="1:18" x14ac:dyDescent="0.3">
      <c r="A44" s="10" t="s">
        <v>1565</v>
      </c>
      <c r="B44" s="12"/>
      <c r="C44" s="9"/>
      <c r="D44" s="11" t="str">
        <f>IFERROR(VLOOKUP(C44,'Plan Cultivos'!$A$5:$X$204,2,FALSE()),"")</f>
        <v/>
      </c>
      <c r="E44" s="11" t="str">
        <f>IFERROR(VLOOKUP(C44,'Plan Cultivos'!$A$5:$X$204,4,FALSE()),"")</f>
        <v/>
      </c>
      <c r="F44" s="9"/>
      <c r="G44" s="9"/>
      <c r="H44" s="11" t="str">
        <f t="shared" si="0"/>
        <v/>
      </c>
      <c r="I44" s="9"/>
      <c r="J44" s="9"/>
      <c r="K44" s="15"/>
      <c r="L44" s="16" t="str">
        <f t="shared" si="1"/>
        <v/>
      </c>
      <c r="M44" s="16" t="str">
        <f>IF(C44="","",SUMIF(Insumos!$B$5:$B$304,C44,Insumos!$K$5:$K$304))</f>
        <v/>
      </c>
      <c r="N44" s="16" t="str">
        <f t="shared" si="2"/>
        <v/>
      </c>
      <c r="O44" s="9"/>
      <c r="P44" s="9"/>
      <c r="Q44" s="9"/>
      <c r="R44" s="9"/>
    </row>
    <row r="45" spans="1:18" x14ac:dyDescent="0.3">
      <c r="A45" s="10" t="s">
        <v>1566</v>
      </c>
      <c r="B45" s="12"/>
      <c r="C45" s="9"/>
      <c r="D45" s="11" t="str">
        <f>IFERROR(VLOOKUP(C45,'Plan Cultivos'!$A$5:$X$204,2,FALSE()),"")</f>
        <v/>
      </c>
      <c r="E45" s="11" t="str">
        <f>IFERROR(VLOOKUP(C45,'Plan Cultivos'!$A$5:$X$204,4,FALSE()),"")</f>
        <v/>
      </c>
      <c r="F45" s="9"/>
      <c r="G45" s="9"/>
      <c r="H45" s="11" t="str">
        <f t="shared" si="0"/>
        <v/>
      </c>
      <c r="I45" s="9"/>
      <c r="J45" s="9"/>
      <c r="K45" s="15"/>
      <c r="L45" s="16" t="str">
        <f t="shared" si="1"/>
        <v/>
      </c>
      <c r="M45" s="16" t="str">
        <f>IF(C45="","",SUMIF(Insumos!$B$5:$B$304,C45,Insumos!$K$5:$K$304))</f>
        <v/>
      </c>
      <c r="N45" s="16" t="str">
        <f t="shared" si="2"/>
        <v/>
      </c>
      <c r="O45" s="9"/>
      <c r="P45" s="9"/>
      <c r="Q45" s="9"/>
      <c r="R45" s="9"/>
    </row>
    <row r="46" spans="1:18" x14ac:dyDescent="0.3">
      <c r="A46" s="10" t="s">
        <v>1567</v>
      </c>
      <c r="B46" s="12"/>
      <c r="C46" s="9"/>
      <c r="D46" s="11" t="str">
        <f>IFERROR(VLOOKUP(C46,'Plan Cultivos'!$A$5:$X$204,2,FALSE()),"")</f>
        <v/>
      </c>
      <c r="E46" s="11" t="str">
        <f>IFERROR(VLOOKUP(C46,'Plan Cultivos'!$A$5:$X$204,4,FALSE()),"")</f>
        <v/>
      </c>
      <c r="F46" s="9"/>
      <c r="G46" s="9"/>
      <c r="H46" s="11" t="str">
        <f t="shared" si="0"/>
        <v/>
      </c>
      <c r="I46" s="9"/>
      <c r="J46" s="9"/>
      <c r="K46" s="15"/>
      <c r="L46" s="16" t="str">
        <f t="shared" si="1"/>
        <v/>
      </c>
      <c r="M46" s="16" t="str">
        <f>IF(C46="","",SUMIF(Insumos!$B$5:$B$304,C46,Insumos!$K$5:$K$304))</f>
        <v/>
      </c>
      <c r="N46" s="16" t="str">
        <f t="shared" si="2"/>
        <v/>
      </c>
      <c r="O46" s="9"/>
      <c r="P46" s="9"/>
      <c r="Q46" s="9"/>
      <c r="R46" s="9"/>
    </row>
    <row r="47" spans="1:18" x14ac:dyDescent="0.3">
      <c r="A47" s="10" t="s">
        <v>1568</v>
      </c>
      <c r="B47" s="12"/>
      <c r="C47" s="9"/>
      <c r="D47" s="11" t="str">
        <f>IFERROR(VLOOKUP(C47,'Plan Cultivos'!$A$5:$X$204,2,FALSE()),"")</f>
        <v/>
      </c>
      <c r="E47" s="11" t="str">
        <f>IFERROR(VLOOKUP(C47,'Plan Cultivos'!$A$5:$X$204,4,FALSE()),"")</f>
        <v/>
      </c>
      <c r="F47" s="9"/>
      <c r="G47" s="9"/>
      <c r="H47" s="11" t="str">
        <f t="shared" si="0"/>
        <v/>
      </c>
      <c r="I47" s="9"/>
      <c r="J47" s="9"/>
      <c r="K47" s="15"/>
      <c r="L47" s="16" t="str">
        <f t="shared" si="1"/>
        <v/>
      </c>
      <c r="M47" s="16" t="str">
        <f>IF(C47="","",SUMIF(Insumos!$B$5:$B$304,C47,Insumos!$K$5:$K$304))</f>
        <v/>
      </c>
      <c r="N47" s="16" t="str">
        <f t="shared" si="2"/>
        <v/>
      </c>
      <c r="O47" s="9"/>
      <c r="P47" s="9"/>
      <c r="Q47" s="9"/>
      <c r="R47" s="9"/>
    </row>
    <row r="48" spans="1:18" x14ac:dyDescent="0.3">
      <c r="A48" s="10" t="s">
        <v>1569</v>
      </c>
      <c r="B48" s="12"/>
      <c r="C48" s="9"/>
      <c r="D48" s="11" t="str">
        <f>IFERROR(VLOOKUP(C48,'Plan Cultivos'!$A$5:$X$204,2,FALSE()),"")</f>
        <v/>
      </c>
      <c r="E48" s="11" t="str">
        <f>IFERROR(VLOOKUP(C48,'Plan Cultivos'!$A$5:$X$204,4,FALSE()),"")</f>
        <v/>
      </c>
      <c r="F48" s="9"/>
      <c r="G48" s="9"/>
      <c r="H48" s="11" t="str">
        <f t="shared" si="0"/>
        <v/>
      </c>
      <c r="I48" s="9"/>
      <c r="J48" s="9"/>
      <c r="K48" s="15"/>
      <c r="L48" s="16" t="str">
        <f t="shared" si="1"/>
        <v/>
      </c>
      <c r="M48" s="16" t="str">
        <f>IF(C48="","",SUMIF(Insumos!$B$5:$B$304,C48,Insumos!$K$5:$K$304))</f>
        <v/>
      </c>
      <c r="N48" s="16" t="str">
        <f t="shared" si="2"/>
        <v/>
      </c>
      <c r="O48" s="9"/>
      <c r="P48" s="9"/>
      <c r="Q48" s="9"/>
      <c r="R48" s="9"/>
    </row>
    <row r="49" spans="1:18" x14ac:dyDescent="0.3">
      <c r="A49" s="10" t="s">
        <v>1570</v>
      </c>
      <c r="B49" s="12"/>
      <c r="C49" s="9"/>
      <c r="D49" s="11" t="str">
        <f>IFERROR(VLOOKUP(C49,'Plan Cultivos'!$A$5:$X$204,2,FALSE()),"")</f>
        <v/>
      </c>
      <c r="E49" s="11" t="str">
        <f>IFERROR(VLOOKUP(C49,'Plan Cultivos'!$A$5:$X$204,4,FALSE()),"")</f>
        <v/>
      </c>
      <c r="F49" s="9"/>
      <c r="G49" s="9"/>
      <c r="H49" s="11" t="str">
        <f t="shared" si="0"/>
        <v/>
      </c>
      <c r="I49" s="9"/>
      <c r="J49" s="9"/>
      <c r="K49" s="15"/>
      <c r="L49" s="16" t="str">
        <f t="shared" si="1"/>
        <v/>
      </c>
      <c r="M49" s="16" t="str">
        <f>IF(C49="","",SUMIF(Insumos!$B$5:$B$304,C49,Insumos!$K$5:$K$304))</f>
        <v/>
      </c>
      <c r="N49" s="16" t="str">
        <f t="shared" si="2"/>
        <v/>
      </c>
      <c r="O49" s="9"/>
      <c r="P49" s="9"/>
      <c r="Q49" s="9"/>
      <c r="R49" s="9"/>
    </row>
    <row r="50" spans="1:18" x14ac:dyDescent="0.3">
      <c r="A50" s="10" t="s">
        <v>1571</v>
      </c>
      <c r="B50" s="12"/>
      <c r="C50" s="9"/>
      <c r="D50" s="11" t="str">
        <f>IFERROR(VLOOKUP(C50,'Plan Cultivos'!$A$5:$X$204,2,FALSE()),"")</f>
        <v/>
      </c>
      <c r="E50" s="11" t="str">
        <f>IFERROR(VLOOKUP(C50,'Plan Cultivos'!$A$5:$X$204,4,FALSE()),"")</f>
        <v/>
      </c>
      <c r="F50" s="9"/>
      <c r="G50" s="9"/>
      <c r="H50" s="11" t="str">
        <f t="shared" si="0"/>
        <v/>
      </c>
      <c r="I50" s="9"/>
      <c r="J50" s="9"/>
      <c r="K50" s="15"/>
      <c r="L50" s="16" t="str">
        <f t="shared" si="1"/>
        <v/>
      </c>
      <c r="M50" s="16" t="str">
        <f>IF(C50="","",SUMIF(Insumos!$B$5:$B$304,C50,Insumos!$K$5:$K$304))</f>
        <v/>
      </c>
      <c r="N50" s="16" t="str">
        <f t="shared" si="2"/>
        <v/>
      </c>
      <c r="O50" s="9"/>
      <c r="P50" s="9"/>
      <c r="Q50" s="9"/>
      <c r="R50" s="9"/>
    </row>
    <row r="51" spans="1:18" x14ac:dyDescent="0.3">
      <c r="A51" s="10" t="s">
        <v>1572</v>
      </c>
      <c r="B51" s="12"/>
      <c r="C51" s="9"/>
      <c r="D51" s="11" t="str">
        <f>IFERROR(VLOOKUP(C51,'Plan Cultivos'!$A$5:$X$204,2,FALSE()),"")</f>
        <v/>
      </c>
      <c r="E51" s="11" t="str">
        <f>IFERROR(VLOOKUP(C51,'Plan Cultivos'!$A$5:$X$204,4,FALSE()),"")</f>
        <v/>
      </c>
      <c r="F51" s="9"/>
      <c r="G51" s="9"/>
      <c r="H51" s="11" t="str">
        <f t="shared" si="0"/>
        <v/>
      </c>
      <c r="I51" s="9"/>
      <c r="J51" s="9"/>
      <c r="K51" s="15"/>
      <c r="L51" s="16" t="str">
        <f t="shared" si="1"/>
        <v/>
      </c>
      <c r="M51" s="16" t="str">
        <f>IF(C51="","",SUMIF(Insumos!$B$5:$B$304,C51,Insumos!$K$5:$K$304))</f>
        <v/>
      </c>
      <c r="N51" s="16" t="str">
        <f t="shared" si="2"/>
        <v/>
      </c>
      <c r="O51" s="9"/>
      <c r="P51" s="9"/>
      <c r="Q51" s="9"/>
      <c r="R51" s="9"/>
    </row>
    <row r="52" spans="1:18" x14ac:dyDescent="0.3">
      <c r="A52" s="10" t="s">
        <v>1573</v>
      </c>
      <c r="B52" s="12"/>
      <c r="C52" s="9"/>
      <c r="D52" s="11" t="str">
        <f>IFERROR(VLOOKUP(C52,'Plan Cultivos'!$A$5:$X$204,2,FALSE()),"")</f>
        <v/>
      </c>
      <c r="E52" s="11" t="str">
        <f>IFERROR(VLOOKUP(C52,'Plan Cultivos'!$A$5:$X$204,4,FALSE()),"")</f>
        <v/>
      </c>
      <c r="F52" s="9"/>
      <c r="G52" s="9"/>
      <c r="H52" s="11" t="str">
        <f t="shared" si="0"/>
        <v/>
      </c>
      <c r="I52" s="9"/>
      <c r="J52" s="9"/>
      <c r="K52" s="15"/>
      <c r="L52" s="16" t="str">
        <f t="shared" si="1"/>
        <v/>
      </c>
      <c r="M52" s="16" t="str">
        <f>IF(C52="","",SUMIF(Insumos!$B$5:$B$304,C52,Insumos!$K$5:$K$304))</f>
        <v/>
      </c>
      <c r="N52" s="16" t="str">
        <f t="shared" si="2"/>
        <v/>
      </c>
      <c r="O52" s="9"/>
      <c r="P52" s="9"/>
      <c r="Q52" s="9"/>
      <c r="R52" s="9"/>
    </row>
    <row r="53" spans="1:18" x14ac:dyDescent="0.3">
      <c r="A53" s="10" t="s">
        <v>1574</v>
      </c>
      <c r="B53" s="12"/>
      <c r="C53" s="9"/>
      <c r="D53" s="11" t="str">
        <f>IFERROR(VLOOKUP(C53,'Plan Cultivos'!$A$5:$X$204,2,FALSE()),"")</f>
        <v/>
      </c>
      <c r="E53" s="11" t="str">
        <f>IFERROR(VLOOKUP(C53,'Plan Cultivos'!$A$5:$X$204,4,FALSE()),"")</f>
        <v/>
      </c>
      <c r="F53" s="9"/>
      <c r="G53" s="9"/>
      <c r="H53" s="11" t="str">
        <f t="shared" si="0"/>
        <v/>
      </c>
      <c r="I53" s="9"/>
      <c r="J53" s="9"/>
      <c r="K53" s="15"/>
      <c r="L53" s="16" t="str">
        <f t="shared" si="1"/>
        <v/>
      </c>
      <c r="M53" s="16" t="str">
        <f>IF(C53="","",SUMIF(Insumos!$B$5:$B$304,C53,Insumos!$K$5:$K$304))</f>
        <v/>
      </c>
      <c r="N53" s="16" t="str">
        <f t="shared" si="2"/>
        <v/>
      </c>
      <c r="O53" s="9"/>
      <c r="P53" s="9"/>
      <c r="Q53" s="9"/>
      <c r="R53" s="9"/>
    </row>
    <row r="54" spans="1:18" x14ac:dyDescent="0.3">
      <c r="A54" s="10" t="s">
        <v>1575</v>
      </c>
      <c r="B54" s="12"/>
      <c r="C54" s="9"/>
      <c r="D54" s="11" t="str">
        <f>IFERROR(VLOOKUP(C54,'Plan Cultivos'!$A$5:$X$204,2,FALSE()),"")</f>
        <v/>
      </c>
      <c r="E54" s="11" t="str">
        <f>IFERROR(VLOOKUP(C54,'Plan Cultivos'!$A$5:$X$204,4,FALSE()),"")</f>
        <v/>
      </c>
      <c r="F54" s="9"/>
      <c r="G54" s="9"/>
      <c r="H54" s="11" t="str">
        <f t="shared" si="0"/>
        <v/>
      </c>
      <c r="I54" s="9"/>
      <c r="J54" s="9"/>
      <c r="K54" s="15"/>
      <c r="L54" s="16" t="str">
        <f t="shared" si="1"/>
        <v/>
      </c>
      <c r="M54" s="16" t="str">
        <f>IF(C54="","",SUMIF(Insumos!$B$5:$B$304,C54,Insumos!$K$5:$K$304))</f>
        <v/>
      </c>
      <c r="N54" s="16" t="str">
        <f t="shared" si="2"/>
        <v/>
      </c>
      <c r="O54" s="9"/>
      <c r="P54" s="9"/>
      <c r="Q54" s="9"/>
      <c r="R54" s="9"/>
    </row>
    <row r="55" spans="1:18" x14ac:dyDescent="0.3">
      <c r="A55" s="10" t="s">
        <v>1576</v>
      </c>
      <c r="B55" s="12"/>
      <c r="C55" s="9"/>
      <c r="D55" s="11" t="str">
        <f>IFERROR(VLOOKUP(C55,'Plan Cultivos'!$A$5:$X$204,2,FALSE()),"")</f>
        <v/>
      </c>
      <c r="E55" s="11" t="str">
        <f>IFERROR(VLOOKUP(C55,'Plan Cultivos'!$A$5:$X$204,4,FALSE()),"")</f>
        <v/>
      </c>
      <c r="F55" s="9"/>
      <c r="G55" s="9"/>
      <c r="H55" s="11" t="str">
        <f t="shared" si="0"/>
        <v/>
      </c>
      <c r="I55" s="9"/>
      <c r="J55" s="9"/>
      <c r="K55" s="15"/>
      <c r="L55" s="16" t="str">
        <f t="shared" si="1"/>
        <v/>
      </c>
      <c r="M55" s="16" t="str">
        <f>IF(C55="","",SUMIF(Insumos!$B$5:$B$304,C55,Insumos!$K$5:$K$304))</f>
        <v/>
      </c>
      <c r="N55" s="16" t="str">
        <f t="shared" si="2"/>
        <v/>
      </c>
      <c r="O55" s="9"/>
      <c r="P55" s="9"/>
      <c r="Q55" s="9"/>
      <c r="R55" s="9"/>
    </row>
    <row r="56" spans="1:18" x14ac:dyDescent="0.3">
      <c r="A56" s="10" t="s">
        <v>1577</v>
      </c>
      <c r="B56" s="12"/>
      <c r="C56" s="9"/>
      <c r="D56" s="11" t="str">
        <f>IFERROR(VLOOKUP(C56,'Plan Cultivos'!$A$5:$X$204,2,FALSE()),"")</f>
        <v/>
      </c>
      <c r="E56" s="11" t="str">
        <f>IFERROR(VLOOKUP(C56,'Plan Cultivos'!$A$5:$X$204,4,FALSE()),"")</f>
        <v/>
      </c>
      <c r="F56" s="9"/>
      <c r="G56" s="9"/>
      <c r="H56" s="11" t="str">
        <f t="shared" si="0"/>
        <v/>
      </c>
      <c r="I56" s="9"/>
      <c r="J56" s="9"/>
      <c r="K56" s="15"/>
      <c r="L56" s="16" t="str">
        <f t="shared" si="1"/>
        <v/>
      </c>
      <c r="M56" s="16" t="str">
        <f>IF(C56="","",SUMIF(Insumos!$B$5:$B$304,C56,Insumos!$K$5:$K$304))</f>
        <v/>
      </c>
      <c r="N56" s="16" t="str">
        <f t="shared" si="2"/>
        <v/>
      </c>
      <c r="O56" s="9"/>
      <c r="P56" s="9"/>
      <c r="Q56" s="9"/>
      <c r="R56" s="9"/>
    </row>
    <row r="57" spans="1:18" x14ac:dyDescent="0.3">
      <c r="A57" s="10" t="s">
        <v>1578</v>
      </c>
      <c r="B57" s="12"/>
      <c r="C57" s="9"/>
      <c r="D57" s="11" t="str">
        <f>IFERROR(VLOOKUP(C57,'Plan Cultivos'!$A$5:$X$204,2,FALSE()),"")</f>
        <v/>
      </c>
      <c r="E57" s="11" t="str">
        <f>IFERROR(VLOOKUP(C57,'Plan Cultivos'!$A$5:$X$204,4,FALSE()),"")</f>
        <v/>
      </c>
      <c r="F57" s="9"/>
      <c r="G57" s="9"/>
      <c r="H57" s="11" t="str">
        <f t="shared" si="0"/>
        <v/>
      </c>
      <c r="I57" s="9"/>
      <c r="J57" s="9"/>
      <c r="K57" s="15"/>
      <c r="L57" s="16" t="str">
        <f t="shared" si="1"/>
        <v/>
      </c>
      <c r="M57" s="16" t="str">
        <f>IF(C57="","",SUMIF(Insumos!$B$5:$B$304,C57,Insumos!$K$5:$K$304))</f>
        <v/>
      </c>
      <c r="N57" s="16" t="str">
        <f t="shared" si="2"/>
        <v/>
      </c>
      <c r="O57" s="9"/>
      <c r="P57" s="9"/>
      <c r="Q57" s="9"/>
      <c r="R57" s="9"/>
    </row>
    <row r="58" spans="1:18" x14ac:dyDescent="0.3">
      <c r="A58" s="10" t="s">
        <v>1579</v>
      </c>
      <c r="B58" s="12"/>
      <c r="C58" s="9"/>
      <c r="D58" s="11" t="str">
        <f>IFERROR(VLOOKUP(C58,'Plan Cultivos'!$A$5:$X$204,2,FALSE()),"")</f>
        <v/>
      </c>
      <c r="E58" s="11" t="str">
        <f>IFERROR(VLOOKUP(C58,'Plan Cultivos'!$A$5:$X$204,4,FALSE()),"")</f>
        <v/>
      </c>
      <c r="F58" s="9"/>
      <c r="G58" s="9"/>
      <c r="H58" s="11" t="str">
        <f t="shared" si="0"/>
        <v/>
      </c>
      <c r="I58" s="9"/>
      <c r="J58" s="9"/>
      <c r="K58" s="15"/>
      <c r="L58" s="16" t="str">
        <f t="shared" si="1"/>
        <v/>
      </c>
      <c r="M58" s="16" t="str">
        <f>IF(C58="","",SUMIF(Insumos!$B$5:$B$304,C58,Insumos!$K$5:$K$304))</f>
        <v/>
      </c>
      <c r="N58" s="16" t="str">
        <f t="shared" si="2"/>
        <v/>
      </c>
      <c r="O58" s="9"/>
      <c r="P58" s="9"/>
      <c r="Q58" s="9"/>
      <c r="R58" s="9"/>
    </row>
    <row r="59" spans="1:18" x14ac:dyDescent="0.3">
      <c r="A59" s="10" t="s">
        <v>1580</v>
      </c>
      <c r="B59" s="12"/>
      <c r="C59" s="9"/>
      <c r="D59" s="11" t="str">
        <f>IFERROR(VLOOKUP(C59,'Plan Cultivos'!$A$5:$X$204,2,FALSE()),"")</f>
        <v/>
      </c>
      <c r="E59" s="11" t="str">
        <f>IFERROR(VLOOKUP(C59,'Plan Cultivos'!$A$5:$X$204,4,FALSE()),"")</f>
        <v/>
      </c>
      <c r="F59" s="9"/>
      <c r="G59" s="9"/>
      <c r="H59" s="11" t="str">
        <f t="shared" si="0"/>
        <v/>
      </c>
      <c r="I59" s="9"/>
      <c r="J59" s="9"/>
      <c r="K59" s="15"/>
      <c r="L59" s="16" t="str">
        <f t="shared" si="1"/>
        <v/>
      </c>
      <c r="M59" s="16" t="str">
        <f>IF(C59="","",SUMIF(Insumos!$B$5:$B$304,C59,Insumos!$K$5:$K$304))</f>
        <v/>
      </c>
      <c r="N59" s="16" t="str">
        <f t="shared" si="2"/>
        <v/>
      </c>
      <c r="O59" s="9"/>
      <c r="P59" s="9"/>
      <c r="Q59" s="9"/>
      <c r="R59" s="9"/>
    </row>
    <row r="60" spans="1:18" x14ac:dyDescent="0.3">
      <c r="A60" s="10" t="s">
        <v>1581</v>
      </c>
      <c r="B60" s="12"/>
      <c r="C60" s="9"/>
      <c r="D60" s="11" t="str">
        <f>IFERROR(VLOOKUP(C60,'Plan Cultivos'!$A$5:$X$204,2,FALSE()),"")</f>
        <v/>
      </c>
      <c r="E60" s="11" t="str">
        <f>IFERROR(VLOOKUP(C60,'Plan Cultivos'!$A$5:$X$204,4,FALSE()),"")</f>
        <v/>
      </c>
      <c r="F60" s="9"/>
      <c r="G60" s="9"/>
      <c r="H60" s="11" t="str">
        <f t="shared" si="0"/>
        <v/>
      </c>
      <c r="I60" s="9"/>
      <c r="J60" s="9"/>
      <c r="K60" s="15"/>
      <c r="L60" s="16" t="str">
        <f t="shared" si="1"/>
        <v/>
      </c>
      <c r="M60" s="16" t="str">
        <f>IF(C60="","",SUMIF(Insumos!$B$5:$B$304,C60,Insumos!$K$5:$K$304))</f>
        <v/>
      </c>
      <c r="N60" s="16" t="str">
        <f t="shared" si="2"/>
        <v/>
      </c>
      <c r="O60" s="9"/>
      <c r="P60" s="9"/>
      <c r="Q60" s="9"/>
      <c r="R60" s="9"/>
    </row>
    <row r="61" spans="1:18" x14ac:dyDescent="0.3">
      <c r="A61" s="10" t="s">
        <v>1582</v>
      </c>
      <c r="B61" s="12"/>
      <c r="C61" s="9"/>
      <c r="D61" s="11" t="str">
        <f>IFERROR(VLOOKUP(C61,'Plan Cultivos'!$A$5:$X$204,2,FALSE()),"")</f>
        <v/>
      </c>
      <c r="E61" s="11" t="str">
        <f>IFERROR(VLOOKUP(C61,'Plan Cultivos'!$A$5:$X$204,4,FALSE()),"")</f>
        <v/>
      </c>
      <c r="F61" s="9"/>
      <c r="G61" s="9"/>
      <c r="H61" s="11" t="str">
        <f t="shared" si="0"/>
        <v/>
      </c>
      <c r="I61" s="9"/>
      <c r="J61" s="9"/>
      <c r="K61" s="15"/>
      <c r="L61" s="16" t="str">
        <f t="shared" si="1"/>
        <v/>
      </c>
      <c r="M61" s="16" t="str">
        <f>IF(C61="","",SUMIF(Insumos!$B$5:$B$304,C61,Insumos!$K$5:$K$304))</f>
        <v/>
      </c>
      <c r="N61" s="16" t="str">
        <f t="shared" si="2"/>
        <v/>
      </c>
      <c r="O61" s="9"/>
      <c r="P61" s="9"/>
      <c r="Q61" s="9"/>
      <c r="R61" s="9"/>
    </row>
    <row r="62" spans="1:18" x14ac:dyDescent="0.3">
      <c r="A62" s="10" t="s">
        <v>1583</v>
      </c>
      <c r="B62" s="12"/>
      <c r="C62" s="9"/>
      <c r="D62" s="11" t="str">
        <f>IFERROR(VLOOKUP(C62,'Plan Cultivos'!$A$5:$X$204,2,FALSE()),"")</f>
        <v/>
      </c>
      <c r="E62" s="11" t="str">
        <f>IFERROR(VLOOKUP(C62,'Plan Cultivos'!$A$5:$X$204,4,FALSE()),"")</f>
        <v/>
      </c>
      <c r="F62" s="9"/>
      <c r="G62" s="9"/>
      <c r="H62" s="11" t="str">
        <f t="shared" si="0"/>
        <v/>
      </c>
      <c r="I62" s="9"/>
      <c r="J62" s="9"/>
      <c r="K62" s="15"/>
      <c r="L62" s="16" t="str">
        <f t="shared" si="1"/>
        <v/>
      </c>
      <c r="M62" s="16" t="str">
        <f>IF(C62="","",SUMIF(Insumos!$B$5:$B$304,C62,Insumos!$K$5:$K$304))</f>
        <v/>
      </c>
      <c r="N62" s="16" t="str">
        <f t="shared" si="2"/>
        <v/>
      </c>
      <c r="O62" s="9"/>
      <c r="P62" s="9"/>
      <c r="Q62" s="9"/>
      <c r="R62" s="9"/>
    </row>
    <row r="63" spans="1:18" x14ac:dyDescent="0.3">
      <c r="A63" s="10" t="s">
        <v>1584</v>
      </c>
      <c r="B63" s="12"/>
      <c r="C63" s="9"/>
      <c r="D63" s="11" t="str">
        <f>IFERROR(VLOOKUP(C63,'Plan Cultivos'!$A$5:$X$204,2,FALSE()),"")</f>
        <v/>
      </c>
      <c r="E63" s="11" t="str">
        <f>IFERROR(VLOOKUP(C63,'Plan Cultivos'!$A$5:$X$204,4,FALSE()),"")</f>
        <v/>
      </c>
      <c r="F63" s="9"/>
      <c r="G63" s="9"/>
      <c r="H63" s="11" t="str">
        <f t="shared" si="0"/>
        <v/>
      </c>
      <c r="I63" s="9"/>
      <c r="J63" s="9"/>
      <c r="K63" s="15"/>
      <c r="L63" s="16" t="str">
        <f t="shared" si="1"/>
        <v/>
      </c>
      <c r="M63" s="16" t="str">
        <f>IF(C63="","",SUMIF(Insumos!$B$5:$B$304,C63,Insumos!$K$5:$K$304))</f>
        <v/>
      </c>
      <c r="N63" s="16" t="str">
        <f t="shared" si="2"/>
        <v/>
      </c>
      <c r="O63" s="9"/>
      <c r="P63" s="9"/>
      <c r="Q63" s="9"/>
      <c r="R63" s="9"/>
    </row>
    <row r="64" spans="1:18" x14ac:dyDescent="0.3">
      <c r="A64" s="10" t="s">
        <v>1585</v>
      </c>
      <c r="B64" s="12"/>
      <c r="C64" s="9"/>
      <c r="D64" s="11" t="str">
        <f>IFERROR(VLOOKUP(C64,'Plan Cultivos'!$A$5:$X$204,2,FALSE()),"")</f>
        <v/>
      </c>
      <c r="E64" s="11" t="str">
        <f>IFERROR(VLOOKUP(C64,'Plan Cultivos'!$A$5:$X$204,4,FALSE()),"")</f>
        <v/>
      </c>
      <c r="F64" s="9"/>
      <c r="G64" s="9"/>
      <c r="H64" s="11" t="str">
        <f t="shared" si="0"/>
        <v/>
      </c>
      <c r="I64" s="9"/>
      <c r="J64" s="9"/>
      <c r="K64" s="15"/>
      <c r="L64" s="16" t="str">
        <f t="shared" si="1"/>
        <v/>
      </c>
      <c r="M64" s="16" t="str">
        <f>IF(C64="","",SUMIF(Insumos!$B$5:$B$304,C64,Insumos!$K$5:$K$304))</f>
        <v/>
      </c>
      <c r="N64" s="16" t="str">
        <f t="shared" si="2"/>
        <v/>
      </c>
      <c r="O64" s="9"/>
      <c r="P64" s="9"/>
      <c r="Q64" s="9"/>
      <c r="R64" s="9"/>
    </row>
    <row r="65" spans="1:18" x14ac:dyDescent="0.3">
      <c r="A65" s="10" t="s">
        <v>1586</v>
      </c>
      <c r="B65" s="12"/>
      <c r="C65" s="9"/>
      <c r="D65" s="11" t="str">
        <f>IFERROR(VLOOKUP(C65,'Plan Cultivos'!$A$5:$X$204,2,FALSE()),"")</f>
        <v/>
      </c>
      <c r="E65" s="11" t="str">
        <f>IFERROR(VLOOKUP(C65,'Plan Cultivos'!$A$5:$X$204,4,FALSE()),"")</f>
        <v/>
      </c>
      <c r="F65" s="9"/>
      <c r="G65" s="9"/>
      <c r="H65" s="11" t="str">
        <f t="shared" si="0"/>
        <v/>
      </c>
      <c r="I65" s="9"/>
      <c r="J65" s="9"/>
      <c r="K65" s="15"/>
      <c r="L65" s="16" t="str">
        <f t="shared" si="1"/>
        <v/>
      </c>
      <c r="M65" s="16" t="str">
        <f>IF(C65="","",SUMIF(Insumos!$B$5:$B$304,C65,Insumos!$K$5:$K$304))</f>
        <v/>
      </c>
      <c r="N65" s="16" t="str">
        <f t="shared" si="2"/>
        <v/>
      </c>
      <c r="O65" s="9"/>
      <c r="P65" s="9"/>
      <c r="Q65" s="9"/>
      <c r="R65" s="9"/>
    </row>
    <row r="66" spans="1:18" x14ac:dyDescent="0.3">
      <c r="A66" s="10" t="s">
        <v>1587</v>
      </c>
      <c r="B66" s="12"/>
      <c r="C66" s="9"/>
      <c r="D66" s="11" t="str">
        <f>IFERROR(VLOOKUP(C66,'Plan Cultivos'!$A$5:$X$204,2,FALSE()),"")</f>
        <v/>
      </c>
      <c r="E66" s="11" t="str">
        <f>IFERROR(VLOOKUP(C66,'Plan Cultivos'!$A$5:$X$204,4,FALSE()),"")</f>
        <v/>
      </c>
      <c r="F66" s="9"/>
      <c r="G66" s="9"/>
      <c r="H66" s="11" t="str">
        <f t="shared" si="0"/>
        <v/>
      </c>
      <c r="I66" s="9"/>
      <c r="J66" s="9"/>
      <c r="K66" s="15"/>
      <c r="L66" s="16" t="str">
        <f t="shared" si="1"/>
        <v/>
      </c>
      <c r="M66" s="16" t="str">
        <f>IF(C66="","",SUMIF(Insumos!$B$5:$B$304,C66,Insumos!$K$5:$K$304))</f>
        <v/>
      </c>
      <c r="N66" s="16" t="str">
        <f t="shared" si="2"/>
        <v/>
      </c>
      <c r="O66" s="9"/>
      <c r="P66" s="9"/>
      <c r="Q66" s="9"/>
      <c r="R66" s="9"/>
    </row>
    <row r="67" spans="1:18" x14ac:dyDescent="0.3">
      <c r="A67" s="10" t="s">
        <v>1588</v>
      </c>
      <c r="B67" s="12"/>
      <c r="C67" s="9"/>
      <c r="D67" s="11" t="str">
        <f>IFERROR(VLOOKUP(C67,'Plan Cultivos'!$A$5:$X$204,2,FALSE()),"")</f>
        <v/>
      </c>
      <c r="E67" s="11" t="str">
        <f>IFERROR(VLOOKUP(C67,'Plan Cultivos'!$A$5:$X$204,4,FALSE()),"")</f>
        <v/>
      </c>
      <c r="F67" s="9"/>
      <c r="G67" s="9"/>
      <c r="H67" s="11" t="str">
        <f t="shared" si="0"/>
        <v/>
      </c>
      <c r="I67" s="9"/>
      <c r="J67" s="9"/>
      <c r="K67" s="15"/>
      <c r="L67" s="16" t="str">
        <f t="shared" si="1"/>
        <v/>
      </c>
      <c r="M67" s="16" t="str">
        <f>IF(C67="","",SUMIF(Insumos!$B$5:$B$304,C67,Insumos!$K$5:$K$304))</f>
        <v/>
      </c>
      <c r="N67" s="16" t="str">
        <f t="shared" si="2"/>
        <v/>
      </c>
      <c r="O67" s="9"/>
      <c r="P67" s="9"/>
      <c r="Q67" s="9"/>
      <c r="R67" s="9"/>
    </row>
    <row r="68" spans="1:18" x14ac:dyDescent="0.3">
      <c r="A68" s="10" t="s">
        <v>1589</v>
      </c>
      <c r="B68" s="12"/>
      <c r="C68" s="9"/>
      <c r="D68" s="11" t="str">
        <f>IFERROR(VLOOKUP(C68,'Plan Cultivos'!$A$5:$X$204,2,FALSE()),"")</f>
        <v/>
      </c>
      <c r="E68" s="11" t="str">
        <f>IFERROR(VLOOKUP(C68,'Plan Cultivos'!$A$5:$X$204,4,FALSE()),"")</f>
        <v/>
      </c>
      <c r="F68" s="9"/>
      <c r="G68" s="9"/>
      <c r="H68" s="11" t="str">
        <f t="shared" si="0"/>
        <v/>
      </c>
      <c r="I68" s="9"/>
      <c r="J68" s="9"/>
      <c r="K68" s="15"/>
      <c r="L68" s="16" t="str">
        <f t="shared" si="1"/>
        <v/>
      </c>
      <c r="M68" s="16" t="str">
        <f>IF(C68="","",SUMIF(Insumos!$B$5:$B$304,C68,Insumos!$K$5:$K$304))</f>
        <v/>
      </c>
      <c r="N68" s="16" t="str">
        <f t="shared" si="2"/>
        <v/>
      </c>
      <c r="O68" s="9"/>
      <c r="P68" s="9"/>
      <c r="Q68" s="9"/>
      <c r="R68" s="9"/>
    </row>
    <row r="69" spans="1:18" x14ac:dyDescent="0.3">
      <c r="A69" s="10" t="s">
        <v>1590</v>
      </c>
      <c r="B69" s="12"/>
      <c r="C69" s="9"/>
      <c r="D69" s="11" t="str">
        <f>IFERROR(VLOOKUP(C69,'Plan Cultivos'!$A$5:$X$204,2,FALSE()),"")</f>
        <v/>
      </c>
      <c r="E69" s="11" t="str">
        <f>IFERROR(VLOOKUP(C69,'Plan Cultivos'!$A$5:$X$204,4,FALSE()),"")</f>
        <v/>
      </c>
      <c r="F69" s="9"/>
      <c r="G69" s="9"/>
      <c r="H69" s="11" t="str">
        <f t="shared" ref="H69:H132" si="3">IF(F69="","",MAX(0,F69-G69))</f>
        <v/>
      </c>
      <c r="I69" s="9"/>
      <c r="J69" s="9"/>
      <c r="K69" s="15"/>
      <c r="L69" s="16" t="str">
        <f t="shared" ref="L69:L132" si="4">IF(OR(H69="",K69=""),"",H69*K69)</f>
        <v/>
      </c>
      <c r="M69" s="16" t="str">
        <f>IF(C69="","",SUMIF(Insumos!$B$5:$B$304,C69,Insumos!$K$5:$K$304))</f>
        <v/>
      </c>
      <c r="N69" s="16" t="str">
        <f t="shared" ref="N69:N132" si="5">IF(L69="","",L69-M69)</f>
        <v/>
      </c>
      <c r="O69" s="9"/>
      <c r="P69" s="9"/>
      <c r="Q69" s="9"/>
      <c r="R69" s="9"/>
    </row>
    <row r="70" spans="1:18" x14ac:dyDescent="0.3">
      <c r="A70" s="10" t="s">
        <v>1591</v>
      </c>
      <c r="B70" s="12"/>
      <c r="C70" s="9"/>
      <c r="D70" s="11" t="str">
        <f>IFERROR(VLOOKUP(C70,'Plan Cultivos'!$A$5:$X$204,2,FALSE()),"")</f>
        <v/>
      </c>
      <c r="E70" s="11" t="str">
        <f>IFERROR(VLOOKUP(C70,'Plan Cultivos'!$A$5:$X$204,4,FALSE()),"")</f>
        <v/>
      </c>
      <c r="F70" s="9"/>
      <c r="G70" s="9"/>
      <c r="H70" s="11" t="str">
        <f t="shared" si="3"/>
        <v/>
      </c>
      <c r="I70" s="9"/>
      <c r="J70" s="9"/>
      <c r="K70" s="15"/>
      <c r="L70" s="16" t="str">
        <f t="shared" si="4"/>
        <v/>
      </c>
      <c r="M70" s="16" t="str">
        <f>IF(C70="","",SUMIF(Insumos!$B$5:$B$304,C70,Insumos!$K$5:$K$304))</f>
        <v/>
      </c>
      <c r="N70" s="16" t="str">
        <f t="shared" si="5"/>
        <v/>
      </c>
      <c r="O70" s="9"/>
      <c r="P70" s="9"/>
      <c r="Q70" s="9"/>
      <c r="R70" s="9"/>
    </row>
    <row r="71" spans="1:18" x14ac:dyDescent="0.3">
      <c r="A71" s="10" t="s">
        <v>1592</v>
      </c>
      <c r="B71" s="12"/>
      <c r="C71" s="9"/>
      <c r="D71" s="11" t="str">
        <f>IFERROR(VLOOKUP(C71,'Plan Cultivos'!$A$5:$X$204,2,FALSE()),"")</f>
        <v/>
      </c>
      <c r="E71" s="11" t="str">
        <f>IFERROR(VLOOKUP(C71,'Plan Cultivos'!$A$5:$X$204,4,FALSE()),"")</f>
        <v/>
      </c>
      <c r="F71" s="9"/>
      <c r="G71" s="9"/>
      <c r="H71" s="11" t="str">
        <f t="shared" si="3"/>
        <v/>
      </c>
      <c r="I71" s="9"/>
      <c r="J71" s="9"/>
      <c r="K71" s="15"/>
      <c r="L71" s="16" t="str">
        <f t="shared" si="4"/>
        <v/>
      </c>
      <c r="M71" s="16" t="str">
        <f>IF(C71="","",SUMIF(Insumos!$B$5:$B$304,C71,Insumos!$K$5:$K$304))</f>
        <v/>
      </c>
      <c r="N71" s="16" t="str">
        <f t="shared" si="5"/>
        <v/>
      </c>
      <c r="O71" s="9"/>
      <c r="P71" s="9"/>
      <c r="Q71" s="9"/>
      <c r="R71" s="9"/>
    </row>
    <row r="72" spans="1:18" x14ac:dyDescent="0.3">
      <c r="A72" s="10" t="s">
        <v>1593</v>
      </c>
      <c r="B72" s="12"/>
      <c r="C72" s="9"/>
      <c r="D72" s="11" t="str">
        <f>IFERROR(VLOOKUP(C72,'Plan Cultivos'!$A$5:$X$204,2,FALSE()),"")</f>
        <v/>
      </c>
      <c r="E72" s="11" t="str">
        <f>IFERROR(VLOOKUP(C72,'Plan Cultivos'!$A$5:$X$204,4,FALSE()),"")</f>
        <v/>
      </c>
      <c r="F72" s="9"/>
      <c r="G72" s="9"/>
      <c r="H72" s="11" t="str">
        <f t="shared" si="3"/>
        <v/>
      </c>
      <c r="I72" s="9"/>
      <c r="J72" s="9"/>
      <c r="K72" s="15"/>
      <c r="L72" s="16" t="str">
        <f t="shared" si="4"/>
        <v/>
      </c>
      <c r="M72" s="16" t="str">
        <f>IF(C72="","",SUMIF(Insumos!$B$5:$B$304,C72,Insumos!$K$5:$K$304))</f>
        <v/>
      </c>
      <c r="N72" s="16" t="str">
        <f t="shared" si="5"/>
        <v/>
      </c>
      <c r="O72" s="9"/>
      <c r="P72" s="9"/>
      <c r="Q72" s="9"/>
      <c r="R72" s="9"/>
    </row>
    <row r="73" spans="1:18" x14ac:dyDescent="0.3">
      <c r="A73" s="10" t="s">
        <v>1594</v>
      </c>
      <c r="B73" s="12"/>
      <c r="C73" s="9"/>
      <c r="D73" s="11" t="str">
        <f>IFERROR(VLOOKUP(C73,'Plan Cultivos'!$A$5:$X$204,2,FALSE()),"")</f>
        <v/>
      </c>
      <c r="E73" s="11" t="str">
        <f>IFERROR(VLOOKUP(C73,'Plan Cultivos'!$A$5:$X$204,4,FALSE()),"")</f>
        <v/>
      </c>
      <c r="F73" s="9"/>
      <c r="G73" s="9"/>
      <c r="H73" s="11" t="str">
        <f t="shared" si="3"/>
        <v/>
      </c>
      <c r="I73" s="9"/>
      <c r="J73" s="9"/>
      <c r="K73" s="15"/>
      <c r="L73" s="16" t="str">
        <f t="shared" si="4"/>
        <v/>
      </c>
      <c r="M73" s="16" t="str">
        <f>IF(C73="","",SUMIF(Insumos!$B$5:$B$304,C73,Insumos!$K$5:$K$304))</f>
        <v/>
      </c>
      <c r="N73" s="16" t="str">
        <f t="shared" si="5"/>
        <v/>
      </c>
      <c r="O73" s="9"/>
      <c r="P73" s="9"/>
      <c r="Q73" s="9"/>
      <c r="R73" s="9"/>
    </row>
    <row r="74" spans="1:18" x14ac:dyDescent="0.3">
      <c r="A74" s="10" t="s">
        <v>1595</v>
      </c>
      <c r="B74" s="12"/>
      <c r="C74" s="9"/>
      <c r="D74" s="11" t="str">
        <f>IFERROR(VLOOKUP(C74,'Plan Cultivos'!$A$5:$X$204,2,FALSE()),"")</f>
        <v/>
      </c>
      <c r="E74" s="11" t="str">
        <f>IFERROR(VLOOKUP(C74,'Plan Cultivos'!$A$5:$X$204,4,FALSE()),"")</f>
        <v/>
      </c>
      <c r="F74" s="9"/>
      <c r="G74" s="9"/>
      <c r="H74" s="11" t="str">
        <f t="shared" si="3"/>
        <v/>
      </c>
      <c r="I74" s="9"/>
      <c r="J74" s="9"/>
      <c r="K74" s="15"/>
      <c r="L74" s="16" t="str">
        <f t="shared" si="4"/>
        <v/>
      </c>
      <c r="M74" s="16" t="str">
        <f>IF(C74="","",SUMIF(Insumos!$B$5:$B$304,C74,Insumos!$K$5:$K$304))</f>
        <v/>
      </c>
      <c r="N74" s="16" t="str">
        <f t="shared" si="5"/>
        <v/>
      </c>
      <c r="O74" s="9"/>
      <c r="P74" s="9"/>
      <c r="Q74" s="9"/>
      <c r="R74" s="9"/>
    </row>
    <row r="75" spans="1:18" x14ac:dyDescent="0.3">
      <c r="A75" s="10" t="s">
        <v>1596</v>
      </c>
      <c r="B75" s="12"/>
      <c r="C75" s="9"/>
      <c r="D75" s="11" t="str">
        <f>IFERROR(VLOOKUP(C75,'Plan Cultivos'!$A$5:$X$204,2,FALSE()),"")</f>
        <v/>
      </c>
      <c r="E75" s="11" t="str">
        <f>IFERROR(VLOOKUP(C75,'Plan Cultivos'!$A$5:$X$204,4,FALSE()),"")</f>
        <v/>
      </c>
      <c r="F75" s="9"/>
      <c r="G75" s="9"/>
      <c r="H75" s="11" t="str">
        <f t="shared" si="3"/>
        <v/>
      </c>
      <c r="I75" s="9"/>
      <c r="J75" s="9"/>
      <c r="K75" s="15"/>
      <c r="L75" s="16" t="str">
        <f t="shared" si="4"/>
        <v/>
      </c>
      <c r="M75" s="16" t="str">
        <f>IF(C75="","",SUMIF(Insumos!$B$5:$B$304,C75,Insumos!$K$5:$K$304))</f>
        <v/>
      </c>
      <c r="N75" s="16" t="str">
        <f t="shared" si="5"/>
        <v/>
      </c>
      <c r="O75" s="9"/>
      <c r="P75" s="9"/>
      <c r="Q75" s="9"/>
      <c r="R75" s="9"/>
    </row>
    <row r="76" spans="1:18" x14ac:dyDescent="0.3">
      <c r="A76" s="10" t="s">
        <v>1597</v>
      </c>
      <c r="B76" s="12"/>
      <c r="C76" s="9"/>
      <c r="D76" s="11" t="str">
        <f>IFERROR(VLOOKUP(C76,'Plan Cultivos'!$A$5:$X$204,2,FALSE()),"")</f>
        <v/>
      </c>
      <c r="E76" s="11" t="str">
        <f>IFERROR(VLOOKUP(C76,'Plan Cultivos'!$A$5:$X$204,4,FALSE()),"")</f>
        <v/>
      </c>
      <c r="F76" s="9"/>
      <c r="G76" s="9"/>
      <c r="H76" s="11" t="str">
        <f t="shared" si="3"/>
        <v/>
      </c>
      <c r="I76" s="9"/>
      <c r="J76" s="9"/>
      <c r="K76" s="15"/>
      <c r="L76" s="16" t="str">
        <f t="shared" si="4"/>
        <v/>
      </c>
      <c r="M76" s="16" t="str">
        <f>IF(C76="","",SUMIF(Insumos!$B$5:$B$304,C76,Insumos!$K$5:$K$304))</f>
        <v/>
      </c>
      <c r="N76" s="16" t="str">
        <f t="shared" si="5"/>
        <v/>
      </c>
      <c r="O76" s="9"/>
      <c r="P76" s="9"/>
      <c r="Q76" s="9"/>
      <c r="R76" s="9"/>
    </row>
    <row r="77" spans="1:18" x14ac:dyDescent="0.3">
      <c r="A77" s="10" t="s">
        <v>1598</v>
      </c>
      <c r="B77" s="12"/>
      <c r="C77" s="9"/>
      <c r="D77" s="11" t="str">
        <f>IFERROR(VLOOKUP(C77,'Plan Cultivos'!$A$5:$X$204,2,FALSE()),"")</f>
        <v/>
      </c>
      <c r="E77" s="11" t="str">
        <f>IFERROR(VLOOKUP(C77,'Plan Cultivos'!$A$5:$X$204,4,FALSE()),"")</f>
        <v/>
      </c>
      <c r="F77" s="9"/>
      <c r="G77" s="9"/>
      <c r="H77" s="11" t="str">
        <f t="shared" si="3"/>
        <v/>
      </c>
      <c r="I77" s="9"/>
      <c r="J77" s="9"/>
      <c r="K77" s="15"/>
      <c r="L77" s="16" t="str">
        <f t="shared" si="4"/>
        <v/>
      </c>
      <c r="M77" s="16" t="str">
        <f>IF(C77="","",SUMIF(Insumos!$B$5:$B$304,C77,Insumos!$K$5:$K$304))</f>
        <v/>
      </c>
      <c r="N77" s="16" t="str">
        <f t="shared" si="5"/>
        <v/>
      </c>
      <c r="O77" s="9"/>
      <c r="P77" s="9"/>
      <c r="Q77" s="9"/>
      <c r="R77" s="9"/>
    </row>
    <row r="78" spans="1:18" x14ac:dyDescent="0.3">
      <c r="A78" s="10" t="s">
        <v>1599</v>
      </c>
      <c r="B78" s="12"/>
      <c r="C78" s="9"/>
      <c r="D78" s="11" t="str">
        <f>IFERROR(VLOOKUP(C78,'Plan Cultivos'!$A$5:$X$204,2,FALSE()),"")</f>
        <v/>
      </c>
      <c r="E78" s="11" t="str">
        <f>IFERROR(VLOOKUP(C78,'Plan Cultivos'!$A$5:$X$204,4,FALSE()),"")</f>
        <v/>
      </c>
      <c r="F78" s="9"/>
      <c r="G78" s="9"/>
      <c r="H78" s="11" t="str">
        <f t="shared" si="3"/>
        <v/>
      </c>
      <c r="I78" s="9"/>
      <c r="J78" s="9"/>
      <c r="K78" s="15"/>
      <c r="L78" s="16" t="str">
        <f t="shared" si="4"/>
        <v/>
      </c>
      <c r="M78" s="16" t="str">
        <f>IF(C78="","",SUMIF(Insumos!$B$5:$B$304,C78,Insumos!$K$5:$K$304))</f>
        <v/>
      </c>
      <c r="N78" s="16" t="str">
        <f t="shared" si="5"/>
        <v/>
      </c>
      <c r="O78" s="9"/>
      <c r="P78" s="9"/>
      <c r="Q78" s="9"/>
      <c r="R78" s="9"/>
    </row>
    <row r="79" spans="1:18" x14ac:dyDescent="0.3">
      <c r="A79" s="10" t="s">
        <v>1600</v>
      </c>
      <c r="B79" s="12"/>
      <c r="C79" s="9"/>
      <c r="D79" s="11" t="str">
        <f>IFERROR(VLOOKUP(C79,'Plan Cultivos'!$A$5:$X$204,2,FALSE()),"")</f>
        <v/>
      </c>
      <c r="E79" s="11" t="str">
        <f>IFERROR(VLOOKUP(C79,'Plan Cultivos'!$A$5:$X$204,4,FALSE()),"")</f>
        <v/>
      </c>
      <c r="F79" s="9"/>
      <c r="G79" s="9"/>
      <c r="H79" s="11" t="str">
        <f t="shared" si="3"/>
        <v/>
      </c>
      <c r="I79" s="9"/>
      <c r="J79" s="9"/>
      <c r="K79" s="15"/>
      <c r="L79" s="16" t="str">
        <f t="shared" si="4"/>
        <v/>
      </c>
      <c r="M79" s="16" t="str">
        <f>IF(C79="","",SUMIF(Insumos!$B$5:$B$304,C79,Insumos!$K$5:$K$304))</f>
        <v/>
      </c>
      <c r="N79" s="16" t="str">
        <f t="shared" si="5"/>
        <v/>
      </c>
      <c r="O79" s="9"/>
      <c r="P79" s="9"/>
      <c r="Q79" s="9"/>
      <c r="R79" s="9"/>
    </row>
    <row r="80" spans="1:18" x14ac:dyDescent="0.3">
      <c r="A80" s="10" t="s">
        <v>1601</v>
      </c>
      <c r="B80" s="12"/>
      <c r="C80" s="9"/>
      <c r="D80" s="11" t="str">
        <f>IFERROR(VLOOKUP(C80,'Plan Cultivos'!$A$5:$X$204,2,FALSE()),"")</f>
        <v/>
      </c>
      <c r="E80" s="11" t="str">
        <f>IFERROR(VLOOKUP(C80,'Plan Cultivos'!$A$5:$X$204,4,FALSE()),"")</f>
        <v/>
      </c>
      <c r="F80" s="9"/>
      <c r="G80" s="9"/>
      <c r="H80" s="11" t="str">
        <f t="shared" si="3"/>
        <v/>
      </c>
      <c r="I80" s="9"/>
      <c r="J80" s="9"/>
      <c r="K80" s="15"/>
      <c r="L80" s="16" t="str">
        <f t="shared" si="4"/>
        <v/>
      </c>
      <c r="M80" s="16" t="str">
        <f>IF(C80="","",SUMIF(Insumos!$B$5:$B$304,C80,Insumos!$K$5:$K$304))</f>
        <v/>
      </c>
      <c r="N80" s="16" t="str">
        <f t="shared" si="5"/>
        <v/>
      </c>
      <c r="O80" s="9"/>
      <c r="P80" s="9"/>
      <c r="Q80" s="9"/>
      <c r="R80" s="9"/>
    </row>
    <row r="81" spans="1:18" x14ac:dyDescent="0.3">
      <c r="A81" s="10" t="s">
        <v>1602</v>
      </c>
      <c r="B81" s="12"/>
      <c r="C81" s="9"/>
      <c r="D81" s="11" t="str">
        <f>IFERROR(VLOOKUP(C81,'Plan Cultivos'!$A$5:$X$204,2,FALSE()),"")</f>
        <v/>
      </c>
      <c r="E81" s="11" t="str">
        <f>IFERROR(VLOOKUP(C81,'Plan Cultivos'!$A$5:$X$204,4,FALSE()),"")</f>
        <v/>
      </c>
      <c r="F81" s="9"/>
      <c r="G81" s="9"/>
      <c r="H81" s="11" t="str">
        <f t="shared" si="3"/>
        <v/>
      </c>
      <c r="I81" s="9"/>
      <c r="J81" s="9"/>
      <c r="K81" s="15"/>
      <c r="L81" s="16" t="str">
        <f t="shared" si="4"/>
        <v/>
      </c>
      <c r="M81" s="16" t="str">
        <f>IF(C81="","",SUMIF(Insumos!$B$5:$B$304,C81,Insumos!$K$5:$K$304))</f>
        <v/>
      </c>
      <c r="N81" s="16" t="str">
        <f t="shared" si="5"/>
        <v/>
      </c>
      <c r="O81" s="9"/>
      <c r="P81" s="9"/>
      <c r="Q81" s="9"/>
      <c r="R81" s="9"/>
    </row>
    <row r="82" spans="1:18" x14ac:dyDescent="0.3">
      <c r="A82" s="10" t="s">
        <v>1603</v>
      </c>
      <c r="B82" s="12"/>
      <c r="C82" s="9"/>
      <c r="D82" s="11" t="str">
        <f>IFERROR(VLOOKUP(C82,'Plan Cultivos'!$A$5:$X$204,2,FALSE()),"")</f>
        <v/>
      </c>
      <c r="E82" s="11" t="str">
        <f>IFERROR(VLOOKUP(C82,'Plan Cultivos'!$A$5:$X$204,4,FALSE()),"")</f>
        <v/>
      </c>
      <c r="F82" s="9"/>
      <c r="G82" s="9"/>
      <c r="H82" s="11" t="str">
        <f t="shared" si="3"/>
        <v/>
      </c>
      <c r="I82" s="9"/>
      <c r="J82" s="9"/>
      <c r="K82" s="15"/>
      <c r="L82" s="16" t="str">
        <f t="shared" si="4"/>
        <v/>
      </c>
      <c r="M82" s="16" t="str">
        <f>IF(C82="","",SUMIF(Insumos!$B$5:$B$304,C82,Insumos!$K$5:$K$304))</f>
        <v/>
      </c>
      <c r="N82" s="16" t="str">
        <f t="shared" si="5"/>
        <v/>
      </c>
      <c r="O82" s="9"/>
      <c r="P82" s="9"/>
      <c r="Q82" s="9"/>
      <c r="R82" s="9"/>
    </row>
    <row r="83" spans="1:18" x14ac:dyDescent="0.3">
      <c r="A83" s="10" t="s">
        <v>1604</v>
      </c>
      <c r="B83" s="12"/>
      <c r="C83" s="9"/>
      <c r="D83" s="11" t="str">
        <f>IFERROR(VLOOKUP(C83,'Plan Cultivos'!$A$5:$X$204,2,FALSE()),"")</f>
        <v/>
      </c>
      <c r="E83" s="11" t="str">
        <f>IFERROR(VLOOKUP(C83,'Plan Cultivos'!$A$5:$X$204,4,FALSE()),"")</f>
        <v/>
      </c>
      <c r="F83" s="9"/>
      <c r="G83" s="9"/>
      <c r="H83" s="11" t="str">
        <f t="shared" si="3"/>
        <v/>
      </c>
      <c r="I83" s="9"/>
      <c r="J83" s="9"/>
      <c r="K83" s="15"/>
      <c r="L83" s="16" t="str">
        <f t="shared" si="4"/>
        <v/>
      </c>
      <c r="M83" s="16" t="str">
        <f>IF(C83="","",SUMIF(Insumos!$B$5:$B$304,C83,Insumos!$K$5:$K$304))</f>
        <v/>
      </c>
      <c r="N83" s="16" t="str">
        <f t="shared" si="5"/>
        <v/>
      </c>
      <c r="O83" s="9"/>
      <c r="P83" s="9"/>
      <c r="Q83" s="9"/>
      <c r="R83" s="9"/>
    </row>
    <row r="84" spans="1:18" x14ac:dyDescent="0.3">
      <c r="A84" s="10" t="s">
        <v>1605</v>
      </c>
      <c r="B84" s="12"/>
      <c r="C84" s="9"/>
      <c r="D84" s="11" t="str">
        <f>IFERROR(VLOOKUP(C84,'Plan Cultivos'!$A$5:$X$204,2,FALSE()),"")</f>
        <v/>
      </c>
      <c r="E84" s="11" t="str">
        <f>IFERROR(VLOOKUP(C84,'Plan Cultivos'!$A$5:$X$204,4,FALSE()),"")</f>
        <v/>
      </c>
      <c r="F84" s="9"/>
      <c r="G84" s="9"/>
      <c r="H84" s="11" t="str">
        <f t="shared" si="3"/>
        <v/>
      </c>
      <c r="I84" s="9"/>
      <c r="J84" s="9"/>
      <c r="K84" s="15"/>
      <c r="L84" s="16" t="str">
        <f t="shared" si="4"/>
        <v/>
      </c>
      <c r="M84" s="16" t="str">
        <f>IF(C84="","",SUMIF(Insumos!$B$5:$B$304,C84,Insumos!$K$5:$K$304))</f>
        <v/>
      </c>
      <c r="N84" s="16" t="str">
        <f t="shared" si="5"/>
        <v/>
      </c>
      <c r="O84" s="9"/>
      <c r="P84" s="9"/>
      <c r="Q84" s="9"/>
      <c r="R84" s="9"/>
    </row>
    <row r="85" spans="1:18" x14ac:dyDescent="0.3">
      <c r="A85" s="10" t="s">
        <v>1606</v>
      </c>
      <c r="B85" s="12"/>
      <c r="C85" s="9"/>
      <c r="D85" s="11" t="str">
        <f>IFERROR(VLOOKUP(C85,'Plan Cultivos'!$A$5:$X$204,2,FALSE()),"")</f>
        <v/>
      </c>
      <c r="E85" s="11" t="str">
        <f>IFERROR(VLOOKUP(C85,'Plan Cultivos'!$A$5:$X$204,4,FALSE()),"")</f>
        <v/>
      </c>
      <c r="F85" s="9"/>
      <c r="G85" s="9"/>
      <c r="H85" s="11" t="str">
        <f t="shared" si="3"/>
        <v/>
      </c>
      <c r="I85" s="9"/>
      <c r="J85" s="9"/>
      <c r="K85" s="15"/>
      <c r="L85" s="16" t="str">
        <f t="shared" si="4"/>
        <v/>
      </c>
      <c r="M85" s="16" t="str">
        <f>IF(C85="","",SUMIF(Insumos!$B$5:$B$304,C85,Insumos!$K$5:$K$304))</f>
        <v/>
      </c>
      <c r="N85" s="16" t="str">
        <f t="shared" si="5"/>
        <v/>
      </c>
      <c r="O85" s="9"/>
      <c r="P85" s="9"/>
      <c r="Q85" s="9"/>
      <c r="R85" s="9"/>
    </row>
    <row r="86" spans="1:18" x14ac:dyDescent="0.3">
      <c r="A86" s="10" t="s">
        <v>1607</v>
      </c>
      <c r="B86" s="12"/>
      <c r="C86" s="9"/>
      <c r="D86" s="11" t="str">
        <f>IFERROR(VLOOKUP(C86,'Plan Cultivos'!$A$5:$X$204,2,FALSE()),"")</f>
        <v/>
      </c>
      <c r="E86" s="11" t="str">
        <f>IFERROR(VLOOKUP(C86,'Plan Cultivos'!$A$5:$X$204,4,FALSE()),"")</f>
        <v/>
      </c>
      <c r="F86" s="9"/>
      <c r="G86" s="9"/>
      <c r="H86" s="11" t="str">
        <f t="shared" si="3"/>
        <v/>
      </c>
      <c r="I86" s="9"/>
      <c r="J86" s="9"/>
      <c r="K86" s="15"/>
      <c r="L86" s="16" t="str">
        <f t="shared" si="4"/>
        <v/>
      </c>
      <c r="M86" s="16" t="str">
        <f>IF(C86="","",SUMIF(Insumos!$B$5:$B$304,C86,Insumos!$K$5:$K$304))</f>
        <v/>
      </c>
      <c r="N86" s="16" t="str">
        <f t="shared" si="5"/>
        <v/>
      </c>
      <c r="O86" s="9"/>
      <c r="P86" s="9"/>
      <c r="Q86" s="9"/>
      <c r="R86" s="9"/>
    </row>
    <row r="87" spans="1:18" x14ac:dyDescent="0.3">
      <c r="A87" s="10" t="s">
        <v>1608</v>
      </c>
      <c r="B87" s="12"/>
      <c r="C87" s="9"/>
      <c r="D87" s="11" t="str">
        <f>IFERROR(VLOOKUP(C87,'Plan Cultivos'!$A$5:$X$204,2,FALSE()),"")</f>
        <v/>
      </c>
      <c r="E87" s="11" t="str">
        <f>IFERROR(VLOOKUP(C87,'Plan Cultivos'!$A$5:$X$204,4,FALSE()),"")</f>
        <v/>
      </c>
      <c r="F87" s="9"/>
      <c r="G87" s="9"/>
      <c r="H87" s="11" t="str">
        <f t="shared" si="3"/>
        <v/>
      </c>
      <c r="I87" s="9"/>
      <c r="J87" s="9"/>
      <c r="K87" s="15"/>
      <c r="L87" s="16" t="str">
        <f t="shared" si="4"/>
        <v/>
      </c>
      <c r="M87" s="16" t="str">
        <f>IF(C87="","",SUMIF(Insumos!$B$5:$B$304,C87,Insumos!$K$5:$K$304))</f>
        <v/>
      </c>
      <c r="N87" s="16" t="str">
        <f t="shared" si="5"/>
        <v/>
      </c>
      <c r="O87" s="9"/>
      <c r="P87" s="9"/>
      <c r="Q87" s="9"/>
      <c r="R87" s="9"/>
    </row>
    <row r="88" spans="1:18" x14ac:dyDescent="0.3">
      <c r="A88" s="10" t="s">
        <v>1609</v>
      </c>
      <c r="B88" s="12"/>
      <c r="C88" s="9"/>
      <c r="D88" s="11" t="str">
        <f>IFERROR(VLOOKUP(C88,'Plan Cultivos'!$A$5:$X$204,2,FALSE()),"")</f>
        <v/>
      </c>
      <c r="E88" s="11" t="str">
        <f>IFERROR(VLOOKUP(C88,'Plan Cultivos'!$A$5:$X$204,4,FALSE()),"")</f>
        <v/>
      </c>
      <c r="F88" s="9"/>
      <c r="G88" s="9"/>
      <c r="H88" s="11" t="str">
        <f t="shared" si="3"/>
        <v/>
      </c>
      <c r="I88" s="9"/>
      <c r="J88" s="9"/>
      <c r="K88" s="15"/>
      <c r="L88" s="16" t="str">
        <f t="shared" si="4"/>
        <v/>
      </c>
      <c r="M88" s="16" t="str">
        <f>IF(C88="","",SUMIF(Insumos!$B$5:$B$304,C88,Insumos!$K$5:$K$304))</f>
        <v/>
      </c>
      <c r="N88" s="16" t="str">
        <f t="shared" si="5"/>
        <v/>
      </c>
      <c r="O88" s="9"/>
      <c r="P88" s="9"/>
      <c r="Q88" s="9"/>
      <c r="R88" s="9"/>
    </row>
    <row r="89" spans="1:18" x14ac:dyDescent="0.3">
      <c r="A89" s="10" t="s">
        <v>1610</v>
      </c>
      <c r="B89" s="12"/>
      <c r="C89" s="9"/>
      <c r="D89" s="11" t="str">
        <f>IFERROR(VLOOKUP(C89,'Plan Cultivos'!$A$5:$X$204,2,FALSE()),"")</f>
        <v/>
      </c>
      <c r="E89" s="11" t="str">
        <f>IFERROR(VLOOKUP(C89,'Plan Cultivos'!$A$5:$X$204,4,FALSE()),"")</f>
        <v/>
      </c>
      <c r="F89" s="9"/>
      <c r="G89" s="9"/>
      <c r="H89" s="11" t="str">
        <f t="shared" si="3"/>
        <v/>
      </c>
      <c r="I89" s="9"/>
      <c r="J89" s="9"/>
      <c r="K89" s="15"/>
      <c r="L89" s="16" t="str">
        <f t="shared" si="4"/>
        <v/>
      </c>
      <c r="M89" s="16" t="str">
        <f>IF(C89="","",SUMIF(Insumos!$B$5:$B$304,C89,Insumos!$K$5:$K$304))</f>
        <v/>
      </c>
      <c r="N89" s="16" t="str">
        <f t="shared" si="5"/>
        <v/>
      </c>
      <c r="O89" s="9"/>
      <c r="P89" s="9"/>
      <c r="Q89" s="9"/>
      <c r="R89" s="9"/>
    </row>
    <row r="90" spans="1:18" x14ac:dyDescent="0.3">
      <c r="A90" s="10" t="s">
        <v>1611</v>
      </c>
      <c r="B90" s="12"/>
      <c r="C90" s="9"/>
      <c r="D90" s="11" t="str">
        <f>IFERROR(VLOOKUP(C90,'Plan Cultivos'!$A$5:$X$204,2,FALSE()),"")</f>
        <v/>
      </c>
      <c r="E90" s="11" t="str">
        <f>IFERROR(VLOOKUP(C90,'Plan Cultivos'!$A$5:$X$204,4,FALSE()),"")</f>
        <v/>
      </c>
      <c r="F90" s="9"/>
      <c r="G90" s="9"/>
      <c r="H90" s="11" t="str">
        <f t="shared" si="3"/>
        <v/>
      </c>
      <c r="I90" s="9"/>
      <c r="J90" s="9"/>
      <c r="K90" s="15"/>
      <c r="L90" s="16" t="str">
        <f t="shared" si="4"/>
        <v/>
      </c>
      <c r="M90" s="16" t="str">
        <f>IF(C90="","",SUMIF(Insumos!$B$5:$B$304,C90,Insumos!$K$5:$K$304))</f>
        <v/>
      </c>
      <c r="N90" s="16" t="str">
        <f t="shared" si="5"/>
        <v/>
      </c>
      <c r="O90" s="9"/>
      <c r="P90" s="9"/>
      <c r="Q90" s="9"/>
      <c r="R90" s="9"/>
    </row>
    <row r="91" spans="1:18" x14ac:dyDescent="0.3">
      <c r="A91" s="10" t="s">
        <v>1612</v>
      </c>
      <c r="B91" s="12"/>
      <c r="C91" s="9"/>
      <c r="D91" s="11" t="str">
        <f>IFERROR(VLOOKUP(C91,'Plan Cultivos'!$A$5:$X$204,2,FALSE()),"")</f>
        <v/>
      </c>
      <c r="E91" s="11" t="str">
        <f>IFERROR(VLOOKUP(C91,'Plan Cultivos'!$A$5:$X$204,4,FALSE()),"")</f>
        <v/>
      </c>
      <c r="F91" s="9"/>
      <c r="G91" s="9"/>
      <c r="H91" s="11" t="str">
        <f t="shared" si="3"/>
        <v/>
      </c>
      <c r="I91" s="9"/>
      <c r="J91" s="9"/>
      <c r="K91" s="15"/>
      <c r="L91" s="16" t="str">
        <f t="shared" si="4"/>
        <v/>
      </c>
      <c r="M91" s="16" t="str">
        <f>IF(C91="","",SUMIF(Insumos!$B$5:$B$304,C91,Insumos!$K$5:$K$304))</f>
        <v/>
      </c>
      <c r="N91" s="16" t="str">
        <f t="shared" si="5"/>
        <v/>
      </c>
      <c r="O91" s="9"/>
      <c r="P91" s="9"/>
      <c r="Q91" s="9"/>
      <c r="R91" s="9"/>
    </row>
    <row r="92" spans="1:18" x14ac:dyDescent="0.3">
      <c r="A92" s="10" t="s">
        <v>1613</v>
      </c>
      <c r="B92" s="12"/>
      <c r="C92" s="9"/>
      <c r="D92" s="11" t="str">
        <f>IFERROR(VLOOKUP(C92,'Plan Cultivos'!$A$5:$X$204,2,FALSE()),"")</f>
        <v/>
      </c>
      <c r="E92" s="11" t="str">
        <f>IFERROR(VLOOKUP(C92,'Plan Cultivos'!$A$5:$X$204,4,FALSE()),"")</f>
        <v/>
      </c>
      <c r="F92" s="9"/>
      <c r="G92" s="9"/>
      <c r="H92" s="11" t="str">
        <f t="shared" si="3"/>
        <v/>
      </c>
      <c r="I92" s="9"/>
      <c r="J92" s="9"/>
      <c r="K92" s="15"/>
      <c r="L92" s="16" t="str">
        <f t="shared" si="4"/>
        <v/>
      </c>
      <c r="M92" s="16" t="str">
        <f>IF(C92="","",SUMIF(Insumos!$B$5:$B$304,C92,Insumos!$K$5:$K$304))</f>
        <v/>
      </c>
      <c r="N92" s="16" t="str">
        <f t="shared" si="5"/>
        <v/>
      </c>
      <c r="O92" s="9"/>
      <c r="P92" s="9"/>
      <c r="Q92" s="9"/>
      <c r="R92" s="9"/>
    </row>
    <row r="93" spans="1:18" x14ac:dyDescent="0.3">
      <c r="A93" s="10" t="s">
        <v>1614</v>
      </c>
      <c r="B93" s="12"/>
      <c r="C93" s="9"/>
      <c r="D93" s="11" t="str">
        <f>IFERROR(VLOOKUP(C93,'Plan Cultivos'!$A$5:$X$204,2,FALSE()),"")</f>
        <v/>
      </c>
      <c r="E93" s="11" t="str">
        <f>IFERROR(VLOOKUP(C93,'Plan Cultivos'!$A$5:$X$204,4,FALSE()),"")</f>
        <v/>
      </c>
      <c r="F93" s="9"/>
      <c r="G93" s="9"/>
      <c r="H93" s="11" t="str">
        <f t="shared" si="3"/>
        <v/>
      </c>
      <c r="I93" s="9"/>
      <c r="J93" s="9"/>
      <c r="K93" s="15"/>
      <c r="L93" s="16" t="str">
        <f t="shared" si="4"/>
        <v/>
      </c>
      <c r="M93" s="16" t="str">
        <f>IF(C93="","",SUMIF(Insumos!$B$5:$B$304,C93,Insumos!$K$5:$K$304))</f>
        <v/>
      </c>
      <c r="N93" s="16" t="str">
        <f t="shared" si="5"/>
        <v/>
      </c>
      <c r="O93" s="9"/>
      <c r="P93" s="9"/>
      <c r="Q93" s="9"/>
      <c r="R93" s="9"/>
    </row>
    <row r="94" spans="1:18" x14ac:dyDescent="0.3">
      <c r="A94" s="10" t="s">
        <v>1615</v>
      </c>
      <c r="B94" s="12"/>
      <c r="C94" s="9"/>
      <c r="D94" s="11" t="str">
        <f>IFERROR(VLOOKUP(C94,'Plan Cultivos'!$A$5:$X$204,2,FALSE()),"")</f>
        <v/>
      </c>
      <c r="E94" s="11" t="str">
        <f>IFERROR(VLOOKUP(C94,'Plan Cultivos'!$A$5:$X$204,4,FALSE()),"")</f>
        <v/>
      </c>
      <c r="F94" s="9"/>
      <c r="G94" s="9"/>
      <c r="H94" s="11" t="str">
        <f t="shared" si="3"/>
        <v/>
      </c>
      <c r="I94" s="9"/>
      <c r="J94" s="9"/>
      <c r="K94" s="15"/>
      <c r="L94" s="16" t="str">
        <f t="shared" si="4"/>
        <v/>
      </c>
      <c r="M94" s="16" t="str">
        <f>IF(C94="","",SUMIF(Insumos!$B$5:$B$304,C94,Insumos!$K$5:$K$304))</f>
        <v/>
      </c>
      <c r="N94" s="16" t="str">
        <f t="shared" si="5"/>
        <v/>
      </c>
      <c r="O94" s="9"/>
      <c r="P94" s="9"/>
      <c r="Q94" s="9"/>
      <c r="R94" s="9"/>
    </row>
    <row r="95" spans="1:18" x14ac:dyDescent="0.3">
      <c r="A95" s="10" t="s">
        <v>1616</v>
      </c>
      <c r="B95" s="12"/>
      <c r="C95" s="9"/>
      <c r="D95" s="11" t="str">
        <f>IFERROR(VLOOKUP(C95,'Plan Cultivos'!$A$5:$X$204,2,FALSE()),"")</f>
        <v/>
      </c>
      <c r="E95" s="11" t="str">
        <f>IFERROR(VLOOKUP(C95,'Plan Cultivos'!$A$5:$X$204,4,FALSE()),"")</f>
        <v/>
      </c>
      <c r="F95" s="9"/>
      <c r="G95" s="9"/>
      <c r="H95" s="11" t="str">
        <f t="shared" si="3"/>
        <v/>
      </c>
      <c r="I95" s="9"/>
      <c r="J95" s="9"/>
      <c r="K95" s="15"/>
      <c r="L95" s="16" t="str">
        <f t="shared" si="4"/>
        <v/>
      </c>
      <c r="M95" s="16" t="str">
        <f>IF(C95="","",SUMIF(Insumos!$B$5:$B$304,C95,Insumos!$K$5:$K$304))</f>
        <v/>
      </c>
      <c r="N95" s="16" t="str">
        <f t="shared" si="5"/>
        <v/>
      </c>
      <c r="O95" s="9"/>
      <c r="P95" s="9"/>
      <c r="Q95" s="9"/>
      <c r="R95" s="9"/>
    </row>
    <row r="96" spans="1:18" x14ac:dyDescent="0.3">
      <c r="A96" s="10" t="s">
        <v>1617</v>
      </c>
      <c r="B96" s="12"/>
      <c r="C96" s="9"/>
      <c r="D96" s="11" t="str">
        <f>IFERROR(VLOOKUP(C96,'Plan Cultivos'!$A$5:$X$204,2,FALSE()),"")</f>
        <v/>
      </c>
      <c r="E96" s="11" t="str">
        <f>IFERROR(VLOOKUP(C96,'Plan Cultivos'!$A$5:$X$204,4,FALSE()),"")</f>
        <v/>
      </c>
      <c r="F96" s="9"/>
      <c r="G96" s="9"/>
      <c r="H96" s="11" t="str">
        <f t="shared" si="3"/>
        <v/>
      </c>
      <c r="I96" s="9"/>
      <c r="J96" s="9"/>
      <c r="K96" s="15"/>
      <c r="L96" s="16" t="str">
        <f t="shared" si="4"/>
        <v/>
      </c>
      <c r="M96" s="16" t="str">
        <f>IF(C96="","",SUMIF(Insumos!$B$5:$B$304,C96,Insumos!$K$5:$K$304))</f>
        <v/>
      </c>
      <c r="N96" s="16" t="str">
        <f t="shared" si="5"/>
        <v/>
      </c>
      <c r="O96" s="9"/>
      <c r="P96" s="9"/>
      <c r="Q96" s="9"/>
      <c r="R96" s="9"/>
    </row>
    <row r="97" spans="1:18" x14ac:dyDescent="0.3">
      <c r="A97" s="10" t="s">
        <v>1618</v>
      </c>
      <c r="B97" s="12"/>
      <c r="C97" s="9"/>
      <c r="D97" s="11" t="str">
        <f>IFERROR(VLOOKUP(C97,'Plan Cultivos'!$A$5:$X$204,2,FALSE()),"")</f>
        <v/>
      </c>
      <c r="E97" s="11" t="str">
        <f>IFERROR(VLOOKUP(C97,'Plan Cultivos'!$A$5:$X$204,4,FALSE()),"")</f>
        <v/>
      </c>
      <c r="F97" s="9"/>
      <c r="G97" s="9"/>
      <c r="H97" s="11" t="str">
        <f t="shared" si="3"/>
        <v/>
      </c>
      <c r="I97" s="9"/>
      <c r="J97" s="9"/>
      <c r="K97" s="15"/>
      <c r="L97" s="16" t="str">
        <f t="shared" si="4"/>
        <v/>
      </c>
      <c r="M97" s="16" t="str">
        <f>IF(C97="","",SUMIF(Insumos!$B$5:$B$304,C97,Insumos!$K$5:$K$304))</f>
        <v/>
      </c>
      <c r="N97" s="16" t="str">
        <f t="shared" si="5"/>
        <v/>
      </c>
      <c r="O97" s="9"/>
      <c r="P97" s="9"/>
      <c r="Q97" s="9"/>
      <c r="R97" s="9"/>
    </row>
    <row r="98" spans="1:18" x14ac:dyDescent="0.3">
      <c r="A98" s="10" t="s">
        <v>1619</v>
      </c>
      <c r="B98" s="12"/>
      <c r="C98" s="9"/>
      <c r="D98" s="11" t="str">
        <f>IFERROR(VLOOKUP(C98,'Plan Cultivos'!$A$5:$X$204,2,FALSE()),"")</f>
        <v/>
      </c>
      <c r="E98" s="11" t="str">
        <f>IFERROR(VLOOKUP(C98,'Plan Cultivos'!$A$5:$X$204,4,FALSE()),"")</f>
        <v/>
      </c>
      <c r="F98" s="9"/>
      <c r="G98" s="9"/>
      <c r="H98" s="11" t="str">
        <f t="shared" si="3"/>
        <v/>
      </c>
      <c r="I98" s="9"/>
      <c r="J98" s="9"/>
      <c r="K98" s="15"/>
      <c r="L98" s="16" t="str">
        <f t="shared" si="4"/>
        <v/>
      </c>
      <c r="M98" s="16" t="str">
        <f>IF(C98="","",SUMIF(Insumos!$B$5:$B$304,C98,Insumos!$K$5:$K$304))</f>
        <v/>
      </c>
      <c r="N98" s="16" t="str">
        <f t="shared" si="5"/>
        <v/>
      </c>
      <c r="O98" s="9"/>
      <c r="P98" s="9"/>
      <c r="Q98" s="9"/>
      <c r="R98" s="9"/>
    </row>
    <row r="99" spans="1:18" x14ac:dyDescent="0.3">
      <c r="A99" s="10" t="s">
        <v>1620</v>
      </c>
      <c r="B99" s="12"/>
      <c r="C99" s="9"/>
      <c r="D99" s="11" t="str">
        <f>IFERROR(VLOOKUP(C99,'Plan Cultivos'!$A$5:$X$204,2,FALSE()),"")</f>
        <v/>
      </c>
      <c r="E99" s="11" t="str">
        <f>IFERROR(VLOOKUP(C99,'Plan Cultivos'!$A$5:$X$204,4,FALSE()),"")</f>
        <v/>
      </c>
      <c r="F99" s="9"/>
      <c r="G99" s="9"/>
      <c r="H99" s="11" t="str">
        <f t="shared" si="3"/>
        <v/>
      </c>
      <c r="I99" s="9"/>
      <c r="J99" s="9"/>
      <c r="K99" s="15"/>
      <c r="L99" s="16" t="str">
        <f t="shared" si="4"/>
        <v/>
      </c>
      <c r="M99" s="16" t="str">
        <f>IF(C99="","",SUMIF(Insumos!$B$5:$B$304,C99,Insumos!$K$5:$K$304))</f>
        <v/>
      </c>
      <c r="N99" s="16" t="str">
        <f t="shared" si="5"/>
        <v/>
      </c>
      <c r="O99" s="9"/>
      <c r="P99" s="9"/>
      <c r="Q99" s="9"/>
      <c r="R99" s="9"/>
    </row>
    <row r="100" spans="1:18" x14ac:dyDescent="0.3">
      <c r="A100" s="10" t="s">
        <v>1621</v>
      </c>
      <c r="B100" s="12"/>
      <c r="C100" s="9"/>
      <c r="D100" s="11" t="str">
        <f>IFERROR(VLOOKUP(C100,'Plan Cultivos'!$A$5:$X$204,2,FALSE()),"")</f>
        <v/>
      </c>
      <c r="E100" s="11" t="str">
        <f>IFERROR(VLOOKUP(C100,'Plan Cultivos'!$A$5:$X$204,4,FALSE()),"")</f>
        <v/>
      </c>
      <c r="F100" s="9"/>
      <c r="G100" s="9"/>
      <c r="H100" s="11" t="str">
        <f t="shared" si="3"/>
        <v/>
      </c>
      <c r="I100" s="9"/>
      <c r="J100" s="9"/>
      <c r="K100" s="15"/>
      <c r="L100" s="16" t="str">
        <f t="shared" si="4"/>
        <v/>
      </c>
      <c r="M100" s="16" t="str">
        <f>IF(C100="","",SUMIF(Insumos!$B$5:$B$304,C100,Insumos!$K$5:$K$304))</f>
        <v/>
      </c>
      <c r="N100" s="16" t="str">
        <f t="shared" si="5"/>
        <v/>
      </c>
      <c r="O100" s="9"/>
      <c r="P100" s="9"/>
      <c r="Q100" s="9"/>
      <c r="R100" s="9"/>
    </row>
    <row r="101" spans="1:18" x14ac:dyDescent="0.3">
      <c r="A101" s="10" t="s">
        <v>1622</v>
      </c>
      <c r="B101" s="12"/>
      <c r="C101" s="9"/>
      <c r="D101" s="11" t="str">
        <f>IFERROR(VLOOKUP(C101,'Plan Cultivos'!$A$5:$X$204,2,FALSE()),"")</f>
        <v/>
      </c>
      <c r="E101" s="11" t="str">
        <f>IFERROR(VLOOKUP(C101,'Plan Cultivos'!$A$5:$X$204,4,FALSE()),"")</f>
        <v/>
      </c>
      <c r="F101" s="9"/>
      <c r="G101" s="9"/>
      <c r="H101" s="11" t="str">
        <f t="shared" si="3"/>
        <v/>
      </c>
      <c r="I101" s="9"/>
      <c r="J101" s="9"/>
      <c r="K101" s="15"/>
      <c r="L101" s="16" t="str">
        <f t="shared" si="4"/>
        <v/>
      </c>
      <c r="M101" s="16" t="str">
        <f>IF(C101="","",SUMIF(Insumos!$B$5:$B$304,C101,Insumos!$K$5:$K$304))</f>
        <v/>
      </c>
      <c r="N101" s="16" t="str">
        <f t="shared" si="5"/>
        <v/>
      </c>
      <c r="O101" s="9"/>
      <c r="P101" s="9"/>
      <c r="Q101" s="9"/>
      <c r="R101" s="9"/>
    </row>
    <row r="102" spans="1:18" x14ac:dyDescent="0.3">
      <c r="A102" s="10" t="s">
        <v>1623</v>
      </c>
      <c r="B102" s="12"/>
      <c r="C102" s="9"/>
      <c r="D102" s="11" t="str">
        <f>IFERROR(VLOOKUP(C102,'Plan Cultivos'!$A$5:$X$204,2,FALSE()),"")</f>
        <v/>
      </c>
      <c r="E102" s="11" t="str">
        <f>IFERROR(VLOOKUP(C102,'Plan Cultivos'!$A$5:$X$204,4,FALSE()),"")</f>
        <v/>
      </c>
      <c r="F102" s="9"/>
      <c r="G102" s="9"/>
      <c r="H102" s="11" t="str">
        <f t="shared" si="3"/>
        <v/>
      </c>
      <c r="I102" s="9"/>
      <c r="J102" s="9"/>
      <c r="K102" s="15"/>
      <c r="L102" s="16" t="str">
        <f t="shared" si="4"/>
        <v/>
      </c>
      <c r="M102" s="16" t="str">
        <f>IF(C102="","",SUMIF(Insumos!$B$5:$B$304,C102,Insumos!$K$5:$K$304))</f>
        <v/>
      </c>
      <c r="N102" s="16" t="str">
        <f t="shared" si="5"/>
        <v/>
      </c>
      <c r="O102" s="9"/>
      <c r="P102" s="9"/>
      <c r="Q102" s="9"/>
      <c r="R102" s="9"/>
    </row>
    <row r="103" spans="1:18" x14ac:dyDescent="0.3">
      <c r="A103" s="10" t="s">
        <v>1624</v>
      </c>
      <c r="B103" s="12"/>
      <c r="C103" s="9"/>
      <c r="D103" s="11" t="str">
        <f>IFERROR(VLOOKUP(C103,'Plan Cultivos'!$A$5:$X$204,2,FALSE()),"")</f>
        <v/>
      </c>
      <c r="E103" s="11" t="str">
        <f>IFERROR(VLOOKUP(C103,'Plan Cultivos'!$A$5:$X$204,4,FALSE()),"")</f>
        <v/>
      </c>
      <c r="F103" s="9"/>
      <c r="G103" s="9"/>
      <c r="H103" s="11" t="str">
        <f t="shared" si="3"/>
        <v/>
      </c>
      <c r="I103" s="9"/>
      <c r="J103" s="9"/>
      <c r="K103" s="15"/>
      <c r="L103" s="16" t="str">
        <f t="shared" si="4"/>
        <v/>
      </c>
      <c r="M103" s="16" t="str">
        <f>IF(C103="","",SUMIF(Insumos!$B$5:$B$304,C103,Insumos!$K$5:$K$304))</f>
        <v/>
      </c>
      <c r="N103" s="16" t="str">
        <f t="shared" si="5"/>
        <v/>
      </c>
      <c r="O103" s="9"/>
      <c r="P103" s="9"/>
      <c r="Q103" s="9"/>
      <c r="R103" s="9"/>
    </row>
    <row r="104" spans="1:18" x14ac:dyDescent="0.3">
      <c r="A104" s="10" t="s">
        <v>1625</v>
      </c>
      <c r="B104" s="12"/>
      <c r="C104" s="9"/>
      <c r="D104" s="11" t="str">
        <f>IFERROR(VLOOKUP(C104,'Plan Cultivos'!$A$5:$X$204,2,FALSE()),"")</f>
        <v/>
      </c>
      <c r="E104" s="11" t="str">
        <f>IFERROR(VLOOKUP(C104,'Plan Cultivos'!$A$5:$X$204,4,FALSE()),"")</f>
        <v/>
      </c>
      <c r="F104" s="9"/>
      <c r="G104" s="9"/>
      <c r="H104" s="11" t="str">
        <f t="shared" si="3"/>
        <v/>
      </c>
      <c r="I104" s="9"/>
      <c r="J104" s="9"/>
      <c r="K104" s="15"/>
      <c r="L104" s="16" t="str">
        <f t="shared" si="4"/>
        <v/>
      </c>
      <c r="M104" s="16" t="str">
        <f>IF(C104="","",SUMIF(Insumos!$B$5:$B$304,C104,Insumos!$K$5:$K$304))</f>
        <v/>
      </c>
      <c r="N104" s="16" t="str">
        <f t="shared" si="5"/>
        <v/>
      </c>
      <c r="O104" s="9"/>
      <c r="P104" s="9"/>
      <c r="Q104" s="9"/>
      <c r="R104" s="9"/>
    </row>
    <row r="105" spans="1:18" x14ac:dyDescent="0.3">
      <c r="A105" s="10" t="s">
        <v>1626</v>
      </c>
      <c r="B105" s="12"/>
      <c r="C105" s="9"/>
      <c r="D105" s="11" t="str">
        <f>IFERROR(VLOOKUP(C105,'Plan Cultivos'!$A$5:$X$204,2,FALSE()),"")</f>
        <v/>
      </c>
      <c r="E105" s="11" t="str">
        <f>IFERROR(VLOOKUP(C105,'Plan Cultivos'!$A$5:$X$204,4,FALSE()),"")</f>
        <v/>
      </c>
      <c r="F105" s="9"/>
      <c r="G105" s="9"/>
      <c r="H105" s="11" t="str">
        <f t="shared" si="3"/>
        <v/>
      </c>
      <c r="I105" s="9"/>
      <c r="J105" s="9"/>
      <c r="K105" s="15"/>
      <c r="L105" s="16" t="str">
        <f t="shared" si="4"/>
        <v/>
      </c>
      <c r="M105" s="16" t="str">
        <f>IF(C105="","",SUMIF(Insumos!$B$5:$B$304,C105,Insumos!$K$5:$K$304))</f>
        <v/>
      </c>
      <c r="N105" s="16" t="str">
        <f t="shared" si="5"/>
        <v/>
      </c>
      <c r="O105" s="9"/>
      <c r="P105" s="9"/>
      <c r="Q105" s="9"/>
      <c r="R105" s="9"/>
    </row>
    <row r="106" spans="1:18" x14ac:dyDescent="0.3">
      <c r="A106" s="10" t="s">
        <v>1627</v>
      </c>
      <c r="B106" s="12"/>
      <c r="C106" s="9"/>
      <c r="D106" s="11" t="str">
        <f>IFERROR(VLOOKUP(C106,'Plan Cultivos'!$A$5:$X$204,2,FALSE()),"")</f>
        <v/>
      </c>
      <c r="E106" s="11" t="str">
        <f>IFERROR(VLOOKUP(C106,'Plan Cultivos'!$A$5:$X$204,4,FALSE()),"")</f>
        <v/>
      </c>
      <c r="F106" s="9"/>
      <c r="G106" s="9"/>
      <c r="H106" s="11" t="str">
        <f t="shared" si="3"/>
        <v/>
      </c>
      <c r="I106" s="9"/>
      <c r="J106" s="9"/>
      <c r="K106" s="15"/>
      <c r="L106" s="16" t="str">
        <f t="shared" si="4"/>
        <v/>
      </c>
      <c r="M106" s="16" t="str">
        <f>IF(C106="","",SUMIF(Insumos!$B$5:$B$304,C106,Insumos!$K$5:$K$304))</f>
        <v/>
      </c>
      <c r="N106" s="16" t="str">
        <f t="shared" si="5"/>
        <v/>
      </c>
      <c r="O106" s="9"/>
      <c r="P106" s="9"/>
      <c r="Q106" s="9"/>
      <c r="R106" s="9"/>
    </row>
    <row r="107" spans="1:18" x14ac:dyDescent="0.3">
      <c r="A107" s="10" t="s">
        <v>1628</v>
      </c>
      <c r="B107" s="12"/>
      <c r="C107" s="9"/>
      <c r="D107" s="11" t="str">
        <f>IFERROR(VLOOKUP(C107,'Plan Cultivos'!$A$5:$X$204,2,FALSE()),"")</f>
        <v/>
      </c>
      <c r="E107" s="11" t="str">
        <f>IFERROR(VLOOKUP(C107,'Plan Cultivos'!$A$5:$X$204,4,FALSE()),"")</f>
        <v/>
      </c>
      <c r="F107" s="9"/>
      <c r="G107" s="9"/>
      <c r="H107" s="11" t="str">
        <f t="shared" si="3"/>
        <v/>
      </c>
      <c r="I107" s="9"/>
      <c r="J107" s="9"/>
      <c r="K107" s="15"/>
      <c r="L107" s="16" t="str">
        <f t="shared" si="4"/>
        <v/>
      </c>
      <c r="M107" s="16" t="str">
        <f>IF(C107="","",SUMIF(Insumos!$B$5:$B$304,C107,Insumos!$K$5:$K$304))</f>
        <v/>
      </c>
      <c r="N107" s="16" t="str">
        <f t="shared" si="5"/>
        <v/>
      </c>
      <c r="O107" s="9"/>
      <c r="P107" s="9"/>
      <c r="Q107" s="9"/>
      <c r="R107" s="9"/>
    </row>
    <row r="108" spans="1:18" x14ac:dyDescent="0.3">
      <c r="A108" s="10" t="s">
        <v>1629</v>
      </c>
      <c r="B108" s="12"/>
      <c r="C108" s="9"/>
      <c r="D108" s="11" t="str">
        <f>IFERROR(VLOOKUP(C108,'Plan Cultivos'!$A$5:$X$204,2,FALSE()),"")</f>
        <v/>
      </c>
      <c r="E108" s="11" t="str">
        <f>IFERROR(VLOOKUP(C108,'Plan Cultivos'!$A$5:$X$204,4,FALSE()),"")</f>
        <v/>
      </c>
      <c r="F108" s="9"/>
      <c r="G108" s="9"/>
      <c r="H108" s="11" t="str">
        <f t="shared" si="3"/>
        <v/>
      </c>
      <c r="I108" s="9"/>
      <c r="J108" s="9"/>
      <c r="K108" s="15"/>
      <c r="L108" s="16" t="str">
        <f t="shared" si="4"/>
        <v/>
      </c>
      <c r="M108" s="16" t="str">
        <f>IF(C108="","",SUMIF(Insumos!$B$5:$B$304,C108,Insumos!$K$5:$K$304))</f>
        <v/>
      </c>
      <c r="N108" s="16" t="str">
        <f t="shared" si="5"/>
        <v/>
      </c>
      <c r="O108" s="9"/>
      <c r="P108" s="9"/>
      <c r="Q108" s="9"/>
      <c r="R108" s="9"/>
    </row>
    <row r="109" spans="1:18" x14ac:dyDescent="0.3">
      <c r="A109" s="10" t="s">
        <v>1630</v>
      </c>
      <c r="B109" s="12"/>
      <c r="C109" s="9"/>
      <c r="D109" s="11" t="str">
        <f>IFERROR(VLOOKUP(C109,'Plan Cultivos'!$A$5:$X$204,2,FALSE()),"")</f>
        <v/>
      </c>
      <c r="E109" s="11" t="str">
        <f>IFERROR(VLOOKUP(C109,'Plan Cultivos'!$A$5:$X$204,4,FALSE()),"")</f>
        <v/>
      </c>
      <c r="F109" s="9"/>
      <c r="G109" s="9"/>
      <c r="H109" s="11" t="str">
        <f t="shared" si="3"/>
        <v/>
      </c>
      <c r="I109" s="9"/>
      <c r="J109" s="9"/>
      <c r="K109" s="15"/>
      <c r="L109" s="16" t="str">
        <f t="shared" si="4"/>
        <v/>
      </c>
      <c r="M109" s="16" t="str">
        <f>IF(C109="","",SUMIF(Insumos!$B$5:$B$304,C109,Insumos!$K$5:$K$304))</f>
        <v/>
      </c>
      <c r="N109" s="16" t="str">
        <f t="shared" si="5"/>
        <v/>
      </c>
      <c r="O109" s="9"/>
      <c r="P109" s="9"/>
      <c r="Q109" s="9"/>
      <c r="R109" s="9"/>
    </row>
    <row r="110" spans="1:18" x14ac:dyDescent="0.3">
      <c r="A110" s="10" t="s">
        <v>1631</v>
      </c>
      <c r="B110" s="12"/>
      <c r="C110" s="9"/>
      <c r="D110" s="11" t="str">
        <f>IFERROR(VLOOKUP(C110,'Plan Cultivos'!$A$5:$X$204,2,FALSE()),"")</f>
        <v/>
      </c>
      <c r="E110" s="11" t="str">
        <f>IFERROR(VLOOKUP(C110,'Plan Cultivos'!$A$5:$X$204,4,FALSE()),"")</f>
        <v/>
      </c>
      <c r="F110" s="9"/>
      <c r="G110" s="9"/>
      <c r="H110" s="11" t="str">
        <f t="shared" si="3"/>
        <v/>
      </c>
      <c r="I110" s="9"/>
      <c r="J110" s="9"/>
      <c r="K110" s="15"/>
      <c r="L110" s="16" t="str">
        <f t="shared" si="4"/>
        <v/>
      </c>
      <c r="M110" s="16" t="str">
        <f>IF(C110="","",SUMIF(Insumos!$B$5:$B$304,C110,Insumos!$K$5:$K$304))</f>
        <v/>
      </c>
      <c r="N110" s="16" t="str">
        <f t="shared" si="5"/>
        <v/>
      </c>
      <c r="O110" s="9"/>
      <c r="P110" s="9"/>
      <c r="Q110" s="9"/>
      <c r="R110" s="9"/>
    </row>
    <row r="111" spans="1:18" x14ac:dyDescent="0.3">
      <c r="A111" s="10" t="s">
        <v>1632</v>
      </c>
      <c r="B111" s="12"/>
      <c r="C111" s="9"/>
      <c r="D111" s="11" t="str">
        <f>IFERROR(VLOOKUP(C111,'Plan Cultivos'!$A$5:$X$204,2,FALSE()),"")</f>
        <v/>
      </c>
      <c r="E111" s="11" t="str">
        <f>IFERROR(VLOOKUP(C111,'Plan Cultivos'!$A$5:$X$204,4,FALSE()),"")</f>
        <v/>
      </c>
      <c r="F111" s="9"/>
      <c r="G111" s="9"/>
      <c r="H111" s="11" t="str">
        <f t="shared" si="3"/>
        <v/>
      </c>
      <c r="I111" s="9"/>
      <c r="J111" s="9"/>
      <c r="K111" s="15"/>
      <c r="L111" s="16" t="str">
        <f t="shared" si="4"/>
        <v/>
      </c>
      <c r="M111" s="16" t="str">
        <f>IF(C111="","",SUMIF(Insumos!$B$5:$B$304,C111,Insumos!$K$5:$K$304))</f>
        <v/>
      </c>
      <c r="N111" s="16" t="str">
        <f t="shared" si="5"/>
        <v/>
      </c>
      <c r="O111" s="9"/>
      <c r="P111" s="9"/>
      <c r="Q111" s="9"/>
      <c r="R111" s="9"/>
    </row>
    <row r="112" spans="1:18" x14ac:dyDescent="0.3">
      <c r="A112" s="10" t="s">
        <v>1633</v>
      </c>
      <c r="B112" s="12"/>
      <c r="C112" s="9"/>
      <c r="D112" s="11" t="str">
        <f>IFERROR(VLOOKUP(C112,'Plan Cultivos'!$A$5:$X$204,2,FALSE()),"")</f>
        <v/>
      </c>
      <c r="E112" s="11" t="str">
        <f>IFERROR(VLOOKUP(C112,'Plan Cultivos'!$A$5:$X$204,4,FALSE()),"")</f>
        <v/>
      </c>
      <c r="F112" s="9"/>
      <c r="G112" s="9"/>
      <c r="H112" s="11" t="str">
        <f t="shared" si="3"/>
        <v/>
      </c>
      <c r="I112" s="9"/>
      <c r="J112" s="9"/>
      <c r="K112" s="15"/>
      <c r="L112" s="16" t="str">
        <f t="shared" si="4"/>
        <v/>
      </c>
      <c r="M112" s="16" t="str">
        <f>IF(C112="","",SUMIF(Insumos!$B$5:$B$304,C112,Insumos!$K$5:$K$304))</f>
        <v/>
      </c>
      <c r="N112" s="16" t="str">
        <f t="shared" si="5"/>
        <v/>
      </c>
      <c r="O112" s="9"/>
      <c r="P112" s="9"/>
      <c r="Q112" s="9"/>
      <c r="R112" s="9"/>
    </row>
    <row r="113" spans="1:18" x14ac:dyDescent="0.3">
      <c r="A113" s="10" t="s">
        <v>1634</v>
      </c>
      <c r="B113" s="12"/>
      <c r="C113" s="9"/>
      <c r="D113" s="11" t="str">
        <f>IFERROR(VLOOKUP(C113,'Plan Cultivos'!$A$5:$X$204,2,FALSE()),"")</f>
        <v/>
      </c>
      <c r="E113" s="11" t="str">
        <f>IFERROR(VLOOKUP(C113,'Plan Cultivos'!$A$5:$X$204,4,FALSE()),"")</f>
        <v/>
      </c>
      <c r="F113" s="9"/>
      <c r="G113" s="9"/>
      <c r="H113" s="11" t="str">
        <f t="shared" si="3"/>
        <v/>
      </c>
      <c r="I113" s="9"/>
      <c r="J113" s="9"/>
      <c r="K113" s="15"/>
      <c r="L113" s="16" t="str">
        <f t="shared" si="4"/>
        <v/>
      </c>
      <c r="M113" s="16" t="str">
        <f>IF(C113="","",SUMIF(Insumos!$B$5:$B$304,C113,Insumos!$K$5:$K$304))</f>
        <v/>
      </c>
      <c r="N113" s="16" t="str">
        <f t="shared" si="5"/>
        <v/>
      </c>
      <c r="O113" s="9"/>
      <c r="P113" s="9"/>
      <c r="Q113" s="9"/>
      <c r="R113" s="9"/>
    </row>
    <row r="114" spans="1:18" x14ac:dyDescent="0.3">
      <c r="A114" s="10" t="s">
        <v>1635</v>
      </c>
      <c r="B114" s="12"/>
      <c r="C114" s="9"/>
      <c r="D114" s="11" t="str">
        <f>IFERROR(VLOOKUP(C114,'Plan Cultivos'!$A$5:$X$204,2,FALSE()),"")</f>
        <v/>
      </c>
      <c r="E114" s="11" t="str">
        <f>IFERROR(VLOOKUP(C114,'Plan Cultivos'!$A$5:$X$204,4,FALSE()),"")</f>
        <v/>
      </c>
      <c r="F114" s="9"/>
      <c r="G114" s="9"/>
      <c r="H114" s="11" t="str">
        <f t="shared" si="3"/>
        <v/>
      </c>
      <c r="I114" s="9"/>
      <c r="J114" s="9"/>
      <c r="K114" s="15"/>
      <c r="L114" s="16" t="str">
        <f t="shared" si="4"/>
        <v/>
      </c>
      <c r="M114" s="16" t="str">
        <f>IF(C114="","",SUMIF(Insumos!$B$5:$B$304,C114,Insumos!$K$5:$K$304))</f>
        <v/>
      </c>
      <c r="N114" s="16" t="str">
        <f t="shared" si="5"/>
        <v/>
      </c>
      <c r="O114" s="9"/>
      <c r="P114" s="9"/>
      <c r="Q114" s="9"/>
      <c r="R114" s="9"/>
    </row>
    <row r="115" spans="1:18" x14ac:dyDescent="0.3">
      <c r="A115" s="10" t="s">
        <v>1636</v>
      </c>
      <c r="B115" s="12"/>
      <c r="C115" s="9"/>
      <c r="D115" s="11" t="str">
        <f>IFERROR(VLOOKUP(C115,'Plan Cultivos'!$A$5:$X$204,2,FALSE()),"")</f>
        <v/>
      </c>
      <c r="E115" s="11" t="str">
        <f>IFERROR(VLOOKUP(C115,'Plan Cultivos'!$A$5:$X$204,4,FALSE()),"")</f>
        <v/>
      </c>
      <c r="F115" s="9"/>
      <c r="G115" s="9"/>
      <c r="H115" s="11" t="str">
        <f t="shared" si="3"/>
        <v/>
      </c>
      <c r="I115" s="9"/>
      <c r="J115" s="9"/>
      <c r="K115" s="15"/>
      <c r="L115" s="16" t="str">
        <f t="shared" si="4"/>
        <v/>
      </c>
      <c r="M115" s="16" t="str">
        <f>IF(C115="","",SUMIF(Insumos!$B$5:$B$304,C115,Insumos!$K$5:$K$304))</f>
        <v/>
      </c>
      <c r="N115" s="16" t="str">
        <f t="shared" si="5"/>
        <v/>
      </c>
      <c r="O115" s="9"/>
      <c r="P115" s="9"/>
      <c r="Q115" s="9"/>
      <c r="R115" s="9"/>
    </row>
    <row r="116" spans="1:18" x14ac:dyDescent="0.3">
      <c r="A116" s="10" t="s">
        <v>1637</v>
      </c>
      <c r="B116" s="12"/>
      <c r="C116" s="9"/>
      <c r="D116" s="11" t="str">
        <f>IFERROR(VLOOKUP(C116,'Plan Cultivos'!$A$5:$X$204,2,FALSE()),"")</f>
        <v/>
      </c>
      <c r="E116" s="11" t="str">
        <f>IFERROR(VLOOKUP(C116,'Plan Cultivos'!$A$5:$X$204,4,FALSE()),"")</f>
        <v/>
      </c>
      <c r="F116" s="9"/>
      <c r="G116" s="9"/>
      <c r="H116" s="11" t="str">
        <f t="shared" si="3"/>
        <v/>
      </c>
      <c r="I116" s="9"/>
      <c r="J116" s="9"/>
      <c r="K116" s="15"/>
      <c r="L116" s="16" t="str">
        <f t="shared" si="4"/>
        <v/>
      </c>
      <c r="M116" s="16" t="str">
        <f>IF(C116="","",SUMIF(Insumos!$B$5:$B$304,C116,Insumos!$K$5:$K$304))</f>
        <v/>
      </c>
      <c r="N116" s="16" t="str">
        <f t="shared" si="5"/>
        <v/>
      </c>
      <c r="O116" s="9"/>
      <c r="P116" s="9"/>
      <c r="Q116" s="9"/>
      <c r="R116" s="9"/>
    </row>
    <row r="117" spans="1:18" x14ac:dyDescent="0.3">
      <c r="A117" s="10" t="s">
        <v>1638</v>
      </c>
      <c r="B117" s="12"/>
      <c r="C117" s="9"/>
      <c r="D117" s="11" t="str">
        <f>IFERROR(VLOOKUP(C117,'Plan Cultivos'!$A$5:$X$204,2,FALSE()),"")</f>
        <v/>
      </c>
      <c r="E117" s="11" t="str">
        <f>IFERROR(VLOOKUP(C117,'Plan Cultivos'!$A$5:$X$204,4,FALSE()),"")</f>
        <v/>
      </c>
      <c r="F117" s="9"/>
      <c r="G117" s="9"/>
      <c r="H117" s="11" t="str">
        <f t="shared" si="3"/>
        <v/>
      </c>
      <c r="I117" s="9"/>
      <c r="J117" s="9"/>
      <c r="K117" s="15"/>
      <c r="L117" s="16" t="str">
        <f t="shared" si="4"/>
        <v/>
      </c>
      <c r="M117" s="16" t="str">
        <f>IF(C117="","",SUMIF(Insumos!$B$5:$B$304,C117,Insumos!$K$5:$K$304))</f>
        <v/>
      </c>
      <c r="N117" s="16" t="str">
        <f t="shared" si="5"/>
        <v/>
      </c>
      <c r="O117" s="9"/>
      <c r="P117" s="9"/>
      <c r="Q117" s="9"/>
      <c r="R117" s="9"/>
    </row>
    <row r="118" spans="1:18" x14ac:dyDescent="0.3">
      <c r="A118" s="10" t="s">
        <v>1639</v>
      </c>
      <c r="B118" s="12"/>
      <c r="C118" s="9"/>
      <c r="D118" s="11" t="str">
        <f>IFERROR(VLOOKUP(C118,'Plan Cultivos'!$A$5:$X$204,2,FALSE()),"")</f>
        <v/>
      </c>
      <c r="E118" s="11" t="str">
        <f>IFERROR(VLOOKUP(C118,'Plan Cultivos'!$A$5:$X$204,4,FALSE()),"")</f>
        <v/>
      </c>
      <c r="F118" s="9"/>
      <c r="G118" s="9"/>
      <c r="H118" s="11" t="str">
        <f t="shared" si="3"/>
        <v/>
      </c>
      <c r="I118" s="9"/>
      <c r="J118" s="9"/>
      <c r="K118" s="15"/>
      <c r="L118" s="16" t="str">
        <f t="shared" si="4"/>
        <v/>
      </c>
      <c r="M118" s="16" t="str">
        <f>IF(C118="","",SUMIF(Insumos!$B$5:$B$304,C118,Insumos!$K$5:$K$304))</f>
        <v/>
      </c>
      <c r="N118" s="16" t="str">
        <f t="shared" si="5"/>
        <v/>
      </c>
      <c r="O118" s="9"/>
      <c r="P118" s="9"/>
      <c r="Q118" s="9"/>
      <c r="R118" s="9"/>
    </row>
    <row r="119" spans="1:18" x14ac:dyDescent="0.3">
      <c r="A119" s="10" t="s">
        <v>1640</v>
      </c>
      <c r="B119" s="12"/>
      <c r="C119" s="9"/>
      <c r="D119" s="11" t="str">
        <f>IFERROR(VLOOKUP(C119,'Plan Cultivos'!$A$5:$X$204,2,FALSE()),"")</f>
        <v/>
      </c>
      <c r="E119" s="11" t="str">
        <f>IFERROR(VLOOKUP(C119,'Plan Cultivos'!$A$5:$X$204,4,FALSE()),"")</f>
        <v/>
      </c>
      <c r="F119" s="9"/>
      <c r="G119" s="9"/>
      <c r="H119" s="11" t="str">
        <f t="shared" si="3"/>
        <v/>
      </c>
      <c r="I119" s="9"/>
      <c r="J119" s="9"/>
      <c r="K119" s="15"/>
      <c r="L119" s="16" t="str">
        <f t="shared" si="4"/>
        <v/>
      </c>
      <c r="M119" s="16" t="str">
        <f>IF(C119="","",SUMIF(Insumos!$B$5:$B$304,C119,Insumos!$K$5:$K$304))</f>
        <v/>
      </c>
      <c r="N119" s="16" t="str">
        <f t="shared" si="5"/>
        <v/>
      </c>
      <c r="O119" s="9"/>
      <c r="P119" s="9"/>
      <c r="Q119" s="9"/>
      <c r="R119" s="9"/>
    </row>
    <row r="120" spans="1:18" x14ac:dyDescent="0.3">
      <c r="A120" s="10" t="s">
        <v>1641</v>
      </c>
      <c r="B120" s="12"/>
      <c r="C120" s="9"/>
      <c r="D120" s="11" t="str">
        <f>IFERROR(VLOOKUP(C120,'Plan Cultivos'!$A$5:$X$204,2,FALSE()),"")</f>
        <v/>
      </c>
      <c r="E120" s="11" t="str">
        <f>IFERROR(VLOOKUP(C120,'Plan Cultivos'!$A$5:$X$204,4,FALSE()),"")</f>
        <v/>
      </c>
      <c r="F120" s="9"/>
      <c r="G120" s="9"/>
      <c r="H120" s="11" t="str">
        <f t="shared" si="3"/>
        <v/>
      </c>
      <c r="I120" s="9"/>
      <c r="J120" s="9"/>
      <c r="K120" s="15"/>
      <c r="L120" s="16" t="str">
        <f t="shared" si="4"/>
        <v/>
      </c>
      <c r="M120" s="16" t="str">
        <f>IF(C120="","",SUMIF(Insumos!$B$5:$B$304,C120,Insumos!$K$5:$K$304))</f>
        <v/>
      </c>
      <c r="N120" s="16" t="str">
        <f t="shared" si="5"/>
        <v/>
      </c>
      <c r="O120" s="9"/>
      <c r="P120" s="9"/>
      <c r="Q120" s="9"/>
      <c r="R120" s="9"/>
    </row>
    <row r="121" spans="1:18" x14ac:dyDescent="0.3">
      <c r="A121" s="10" t="s">
        <v>1642</v>
      </c>
      <c r="B121" s="12"/>
      <c r="C121" s="9"/>
      <c r="D121" s="11" t="str">
        <f>IFERROR(VLOOKUP(C121,'Plan Cultivos'!$A$5:$X$204,2,FALSE()),"")</f>
        <v/>
      </c>
      <c r="E121" s="11" t="str">
        <f>IFERROR(VLOOKUP(C121,'Plan Cultivos'!$A$5:$X$204,4,FALSE()),"")</f>
        <v/>
      </c>
      <c r="F121" s="9"/>
      <c r="G121" s="9"/>
      <c r="H121" s="11" t="str">
        <f t="shared" si="3"/>
        <v/>
      </c>
      <c r="I121" s="9"/>
      <c r="J121" s="9"/>
      <c r="K121" s="15"/>
      <c r="L121" s="16" t="str">
        <f t="shared" si="4"/>
        <v/>
      </c>
      <c r="M121" s="16" t="str">
        <f>IF(C121="","",SUMIF(Insumos!$B$5:$B$304,C121,Insumos!$K$5:$K$304))</f>
        <v/>
      </c>
      <c r="N121" s="16" t="str">
        <f t="shared" si="5"/>
        <v/>
      </c>
      <c r="O121" s="9"/>
      <c r="P121" s="9"/>
      <c r="Q121" s="9"/>
      <c r="R121" s="9"/>
    </row>
    <row r="122" spans="1:18" x14ac:dyDescent="0.3">
      <c r="A122" s="10" t="s">
        <v>1643</v>
      </c>
      <c r="B122" s="12"/>
      <c r="C122" s="9"/>
      <c r="D122" s="11" t="str">
        <f>IFERROR(VLOOKUP(C122,'Plan Cultivos'!$A$5:$X$204,2,FALSE()),"")</f>
        <v/>
      </c>
      <c r="E122" s="11" t="str">
        <f>IFERROR(VLOOKUP(C122,'Plan Cultivos'!$A$5:$X$204,4,FALSE()),"")</f>
        <v/>
      </c>
      <c r="F122" s="9"/>
      <c r="G122" s="9"/>
      <c r="H122" s="11" t="str">
        <f t="shared" si="3"/>
        <v/>
      </c>
      <c r="I122" s="9"/>
      <c r="J122" s="9"/>
      <c r="K122" s="15"/>
      <c r="L122" s="16" t="str">
        <f t="shared" si="4"/>
        <v/>
      </c>
      <c r="M122" s="16" t="str">
        <f>IF(C122="","",SUMIF(Insumos!$B$5:$B$304,C122,Insumos!$K$5:$K$304))</f>
        <v/>
      </c>
      <c r="N122" s="16" t="str">
        <f t="shared" si="5"/>
        <v/>
      </c>
      <c r="O122" s="9"/>
      <c r="P122" s="9"/>
      <c r="Q122" s="9"/>
      <c r="R122" s="9"/>
    </row>
    <row r="123" spans="1:18" x14ac:dyDescent="0.3">
      <c r="A123" s="10" t="s">
        <v>1644</v>
      </c>
      <c r="B123" s="12"/>
      <c r="C123" s="9"/>
      <c r="D123" s="11" t="str">
        <f>IFERROR(VLOOKUP(C123,'Plan Cultivos'!$A$5:$X$204,2,FALSE()),"")</f>
        <v/>
      </c>
      <c r="E123" s="11" t="str">
        <f>IFERROR(VLOOKUP(C123,'Plan Cultivos'!$A$5:$X$204,4,FALSE()),"")</f>
        <v/>
      </c>
      <c r="F123" s="9"/>
      <c r="G123" s="9"/>
      <c r="H123" s="11" t="str">
        <f t="shared" si="3"/>
        <v/>
      </c>
      <c r="I123" s="9"/>
      <c r="J123" s="9"/>
      <c r="K123" s="15"/>
      <c r="L123" s="16" t="str">
        <f t="shared" si="4"/>
        <v/>
      </c>
      <c r="M123" s="16" t="str">
        <f>IF(C123="","",SUMIF(Insumos!$B$5:$B$304,C123,Insumos!$K$5:$K$304))</f>
        <v/>
      </c>
      <c r="N123" s="16" t="str">
        <f t="shared" si="5"/>
        <v/>
      </c>
      <c r="O123" s="9"/>
      <c r="P123" s="9"/>
      <c r="Q123" s="9"/>
      <c r="R123" s="9"/>
    </row>
    <row r="124" spans="1:18" x14ac:dyDescent="0.3">
      <c r="A124" s="10" t="s">
        <v>1645</v>
      </c>
      <c r="B124" s="12"/>
      <c r="C124" s="9"/>
      <c r="D124" s="11" t="str">
        <f>IFERROR(VLOOKUP(C124,'Plan Cultivos'!$A$5:$X$204,2,FALSE()),"")</f>
        <v/>
      </c>
      <c r="E124" s="11" t="str">
        <f>IFERROR(VLOOKUP(C124,'Plan Cultivos'!$A$5:$X$204,4,FALSE()),"")</f>
        <v/>
      </c>
      <c r="F124" s="9"/>
      <c r="G124" s="9"/>
      <c r="H124" s="11" t="str">
        <f t="shared" si="3"/>
        <v/>
      </c>
      <c r="I124" s="9"/>
      <c r="J124" s="9"/>
      <c r="K124" s="15"/>
      <c r="L124" s="16" t="str">
        <f t="shared" si="4"/>
        <v/>
      </c>
      <c r="M124" s="16" t="str">
        <f>IF(C124="","",SUMIF(Insumos!$B$5:$B$304,C124,Insumos!$K$5:$K$304))</f>
        <v/>
      </c>
      <c r="N124" s="16" t="str">
        <f t="shared" si="5"/>
        <v/>
      </c>
      <c r="O124" s="9"/>
      <c r="P124" s="9"/>
      <c r="Q124" s="9"/>
      <c r="R124" s="9"/>
    </row>
    <row r="125" spans="1:18" x14ac:dyDescent="0.3">
      <c r="A125" s="10" t="s">
        <v>1646</v>
      </c>
      <c r="B125" s="12"/>
      <c r="C125" s="9"/>
      <c r="D125" s="11" t="str">
        <f>IFERROR(VLOOKUP(C125,'Plan Cultivos'!$A$5:$X$204,2,FALSE()),"")</f>
        <v/>
      </c>
      <c r="E125" s="11" t="str">
        <f>IFERROR(VLOOKUP(C125,'Plan Cultivos'!$A$5:$X$204,4,FALSE()),"")</f>
        <v/>
      </c>
      <c r="F125" s="9"/>
      <c r="G125" s="9"/>
      <c r="H125" s="11" t="str">
        <f t="shared" si="3"/>
        <v/>
      </c>
      <c r="I125" s="9"/>
      <c r="J125" s="9"/>
      <c r="K125" s="15"/>
      <c r="L125" s="16" t="str">
        <f t="shared" si="4"/>
        <v/>
      </c>
      <c r="M125" s="16" t="str">
        <f>IF(C125="","",SUMIF(Insumos!$B$5:$B$304,C125,Insumos!$K$5:$K$304))</f>
        <v/>
      </c>
      <c r="N125" s="16" t="str">
        <f t="shared" si="5"/>
        <v/>
      </c>
      <c r="O125" s="9"/>
      <c r="P125" s="9"/>
      <c r="Q125" s="9"/>
      <c r="R125" s="9"/>
    </row>
    <row r="126" spans="1:18" x14ac:dyDescent="0.3">
      <c r="A126" s="10" t="s">
        <v>1647</v>
      </c>
      <c r="B126" s="12"/>
      <c r="C126" s="9"/>
      <c r="D126" s="11" t="str">
        <f>IFERROR(VLOOKUP(C126,'Plan Cultivos'!$A$5:$X$204,2,FALSE()),"")</f>
        <v/>
      </c>
      <c r="E126" s="11" t="str">
        <f>IFERROR(VLOOKUP(C126,'Plan Cultivos'!$A$5:$X$204,4,FALSE()),"")</f>
        <v/>
      </c>
      <c r="F126" s="9"/>
      <c r="G126" s="9"/>
      <c r="H126" s="11" t="str">
        <f t="shared" si="3"/>
        <v/>
      </c>
      <c r="I126" s="9"/>
      <c r="J126" s="9"/>
      <c r="K126" s="15"/>
      <c r="L126" s="16" t="str">
        <f t="shared" si="4"/>
        <v/>
      </c>
      <c r="M126" s="16" t="str">
        <f>IF(C126="","",SUMIF(Insumos!$B$5:$B$304,C126,Insumos!$K$5:$K$304))</f>
        <v/>
      </c>
      <c r="N126" s="16" t="str">
        <f t="shared" si="5"/>
        <v/>
      </c>
      <c r="O126" s="9"/>
      <c r="P126" s="9"/>
      <c r="Q126" s="9"/>
      <c r="R126" s="9"/>
    </row>
    <row r="127" spans="1:18" x14ac:dyDescent="0.3">
      <c r="A127" s="10" t="s">
        <v>1648</v>
      </c>
      <c r="B127" s="12"/>
      <c r="C127" s="9"/>
      <c r="D127" s="11" t="str">
        <f>IFERROR(VLOOKUP(C127,'Plan Cultivos'!$A$5:$X$204,2,FALSE()),"")</f>
        <v/>
      </c>
      <c r="E127" s="11" t="str">
        <f>IFERROR(VLOOKUP(C127,'Plan Cultivos'!$A$5:$X$204,4,FALSE()),"")</f>
        <v/>
      </c>
      <c r="F127" s="9"/>
      <c r="G127" s="9"/>
      <c r="H127" s="11" t="str">
        <f t="shared" si="3"/>
        <v/>
      </c>
      <c r="I127" s="9"/>
      <c r="J127" s="9"/>
      <c r="K127" s="15"/>
      <c r="L127" s="16" t="str">
        <f t="shared" si="4"/>
        <v/>
      </c>
      <c r="M127" s="16" t="str">
        <f>IF(C127="","",SUMIF(Insumos!$B$5:$B$304,C127,Insumos!$K$5:$K$304))</f>
        <v/>
      </c>
      <c r="N127" s="16" t="str">
        <f t="shared" si="5"/>
        <v/>
      </c>
      <c r="O127" s="9"/>
      <c r="P127" s="9"/>
      <c r="Q127" s="9"/>
      <c r="R127" s="9"/>
    </row>
    <row r="128" spans="1:18" x14ac:dyDescent="0.3">
      <c r="A128" s="10" t="s">
        <v>1649</v>
      </c>
      <c r="B128" s="12"/>
      <c r="C128" s="9"/>
      <c r="D128" s="11" t="str">
        <f>IFERROR(VLOOKUP(C128,'Plan Cultivos'!$A$5:$X$204,2,FALSE()),"")</f>
        <v/>
      </c>
      <c r="E128" s="11" t="str">
        <f>IFERROR(VLOOKUP(C128,'Plan Cultivos'!$A$5:$X$204,4,FALSE()),"")</f>
        <v/>
      </c>
      <c r="F128" s="9"/>
      <c r="G128" s="9"/>
      <c r="H128" s="11" t="str">
        <f t="shared" si="3"/>
        <v/>
      </c>
      <c r="I128" s="9"/>
      <c r="J128" s="9"/>
      <c r="K128" s="15"/>
      <c r="L128" s="16" t="str">
        <f t="shared" si="4"/>
        <v/>
      </c>
      <c r="M128" s="16" t="str">
        <f>IF(C128="","",SUMIF(Insumos!$B$5:$B$304,C128,Insumos!$K$5:$K$304))</f>
        <v/>
      </c>
      <c r="N128" s="16" t="str">
        <f t="shared" si="5"/>
        <v/>
      </c>
      <c r="O128" s="9"/>
      <c r="P128" s="9"/>
      <c r="Q128" s="9"/>
      <c r="R128" s="9"/>
    </row>
    <row r="129" spans="1:18" x14ac:dyDescent="0.3">
      <c r="A129" s="10" t="s">
        <v>1650</v>
      </c>
      <c r="B129" s="12"/>
      <c r="C129" s="9"/>
      <c r="D129" s="11" t="str">
        <f>IFERROR(VLOOKUP(C129,'Plan Cultivos'!$A$5:$X$204,2,FALSE()),"")</f>
        <v/>
      </c>
      <c r="E129" s="11" t="str">
        <f>IFERROR(VLOOKUP(C129,'Plan Cultivos'!$A$5:$X$204,4,FALSE()),"")</f>
        <v/>
      </c>
      <c r="F129" s="9"/>
      <c r="G129" s="9"/>
      <c r="H129" s="11" t="str">
        <f t="shared" si="3"/>
        <v/>
      </c>
      <c r="I129" s="9"/>
      <c r="J129" s="9"/>
      <c r="K129" s="15"/>
      <c r="L129" s="16" t="str">
        <f t="shared" si="4"/>
        <v/>
      </c>
      <c r="M129" s="16" t="str">
        <f>IF(C129="","",SUMIF(Insumos!$B$5:$B$304,C129,Insumos!$K$5:$K$304))</f>
        <v/>
      </c>
      <c r="N129" s="16" t="str">
        <f t="shared" si="5"/>
        <v/>
      </c>
      <c r="O129" s="9"/>
      <c r="P129" s="9"/>
      <c r="Q129" s="9"/>
      <c r="R129" s="9"/>
    </row>
    <row r="130" spans="1:18" x14ac:dyDescent="0.3">
      <c r="A130" s="10" t="s">
        <v>1651</v>
      </c>
      <c r="B130" s="12"/>
      <c r="C130" s="9"/>
      <c r="D130" s="11" t="str">
        <f>IFERROR(VLOOKUP(C130,'Plan Cultivos'!$A$5:$X$204,2,FALSE()),"")</f>
        <v/>
      </c>
      <c r="E130" s="11" t="str">
        <f>IFERROR(VLOOKUP(C130,'Plan Cultivos'!$A$5:$X$204,4,FALSE()),"")</f>
        <v/>
      </c>
      <c r="F130" s="9"/>
      <c r="G130" s="9"/>
      <c r="H130" s="11" t="str">
        <f t="shared" si="3"/>
        <v/>
      </c>
      <c r="I130" s="9"/>
      <c r="J130" s="9"/>
      <c r="K130" s="15"/>
      <c r="L130" s="16" t="str">
        <f t="shared" si="4"/>
        <v/>
      </c>
      <c r="M130" s="16" t="str">
        <f>IF(C130="","",SUMIF(Insumos!$B$5:$B$304,C130,Insumos!$K$5:$K$304))</f>
        <v/>
      </c>
      <c r="N130" s="16" t="str">
        <f t="shared" si="5"/>
        <v/>
      </c>
      <c r="O130" s="9"/>
      <c r="P130" s="9"/>
      <c r="Q130" s="9"/>
      <c r="R130" s="9"/>
    </row>
    <row r="131" spans="1:18" x14ac:dyDescent="0.3">
      <c r="A131" s="10" t="s">
        <v>1652</v>
      </c>
      <c r="B131" s="12"/>
      <c r="C131" s="9"/>
      <c r="D131" s="11" t="str">
        <f>IFERROR(VLOOKUP(C131,'Plan Cultivos'!$A$5:$X$204,2,FALSE()),"")</f>
        <v/>
      </c>
      <c r="E131" s="11" t="str">
        <f>IFERROR(VLOOKUP(C131,'Plan Cultivos'!$A$5:$X$204,4,FALSE()),"")</f>
        <v/>
      </c>
      <c r="F131" s="9"/>
      <c r="G131" s="9"/>
      <c r="H131" s="11" t="str">
        <f t="shared" si="3"/>
        <v/>
      </c>
      <c r="I131" s="9"/>
      <c r="J131" s="9"/>
      <c r="K131" s="15"/>
      <c r="L131" s="16" t="str">
        <f t="shared" si="4"/>
        <v/>
      </c>
      <c r="M131" s="16" t="str">
        <f>IF(C131="","",SUMIF(Insumos!$B$5:$B$304,C131,Insumos!$K$5:$K$304))</f>
        <v/>
      </c>
      <c r="N131" s="16" t="str">
        <f t="shared" si="5"/>
        <v/>
      </c>
      <c r="O131" s="9"/>
      <c r="P131" s="9"/>
      <c r="Q131" s="9"/>
      <c r="R131" s="9"/>
    </row>
    <row r="132" spans="1:18" x14ac:dyDescent="0.3">
      <c r="A132" s="10" t="s">
        <v>1653</v>
      </c>
      <c r="B132" s="12"/>
      <c r="C132" s="9"/>
      <c r="D132" s="11" t="str">
        <f>IFERROR(VLOOKUP(C132,'Plan Cultivos'!$A$5:$X$204,2,FALSE()),"")</f>
        <v/>
      </c>
      <c r="E132" s="11" t="str">
        <f>IFERROR(VLOOKUP(C132,'Plan Cultivos'!$A$5:$X$204,4,FALSE()),"")</f>
        <v/>
      </c>
      <c r="F132" s="9"/>
      <c r="G132" s="9"/>
      <c r="H132" s="11" t="str">
        <f t="shared" si="3"/>
        <v/>
      </c>
      <c r="I132" s="9"/>
      <c r="J132" s="9"/>
      <c r="K132" s="15"/>
      <c r="L132" s="16" t="str">
        <f t="shared" si="4"/>
        <v/>
      </c>
      <c r="M132" s="16" t="str">
        <f>IF(C132="","",SUMIF(Insumos!$B$5:$B$304,C132,Insumos!$K$5:$K$304))</f>
        <v/>
      </c>
      <c r="N132" s="16" t="str">
        <f t="shared" si="5"/>
        <v/>
      </c>
      <c r="O132" s="9"/>
      <c r="P132" s="9"/>
      <c r="Q132" s="9"/>
      <c r="R132" s="9"/>
    </row>
    <row r="133" spans="1:18" x14ac:dyDescent="0.3">
      <c r="A133" s="10" t="s">
        <v>1654</v>
      </c>
      <c r="B133" s="12"/>
      <c r="C133" s="9"/>
      <c r="D133" s="11" t="str">
        <f>IFERROR(VLOOKUP(C133,'Plan Cultivos'!$A$5:$X$204,2,FALSE()),"")</f>
        <v/>
      </c>
      <c r="E133" s="11" t="str">
        <f>IFERROR(VLOOKUP(C133,'Plan Cultivos'!$A$5:$X$204,4,FALSE()),"")</f>
        <v/>
      </c>
      <c r="F133" s="9"/>
      <c r="G133" s="9"/>
      <c r="H133" s="11" t="str">
        <f t="shared" ref="H133:H196" si="6">IF(F133="","",MAX(0,F133-G133))</f>
        <v/>
      </c>
      <c r="I133" s="9"/>
      <c r="J133" s="9"/>
      <c r="K133" s="15"/>
      <c r="L133" s="16" t="str">
        <f t="shared" ref="L133:L196" si="7">IF(OR(H133="",K133=""),"",H133*K133)</f>
        <v/>
      </c>
      <c r="M133" s="16" t="str">
        <f>IF(C133="","",SUMIF(Insumos!$B$5:$B$304,C133,Insumos!$K$5:$K$304))</f>
        <v/>
      </c>
      <c r="N133" s="16" t="str">
        <f t="shared" ref="N133:N196" si="8">IF(L133="","",L133-M133)</f>
        <v/>
      </c>
      <c r="O133" s="9"/>
      <c r="P133" s="9"/>
      <c r="Q133" s="9"/>
      <c r="R133" s="9"/>
    </row>
    <row r="134" spans="1:18" x14ac:dyDescent="0.3">
      <c r="A134" s="10" t="s">
        <v>1655</v>
      </c>
      <c r="B134" s="12"/>
      <c r="C134" s="9"/>
      <c r="D134" s="11" t="str">
        <f>IFERROR(VLOOKUP(C134,'Plan Cultivos'!$A$5:$X$204,2,FALSE()),"")</f>
        <v/>
      </c>
      <c r="E134" s="11" t="str">
        <f>IFERROR(VLOOKUP(C134,'Plan Cultivos'!$A$5:$X$204,4,FALSE()),"")</f>
        <v/>
      </c>
      <c r="F134" s="9"/>
      <c r="G134" s="9"/>
      <c r="H134" s="11" t="str">
        <f t="shared" si="6"/>
        <v/>
      </c>
      <c r="I134" s="9"/>
      <c r="J134" s="9"/>
      <c r="K134" s="15"/>
      <c r="L134" s="16" t="str">
        <f t="shared" si="7"/>
        <v/>
      </c>
      <c r="M134" s="16" t="str">
        <f>IF(C134="","",SUMIF(Insumos!$B$5:$B$304,C134,Insumos!$K$5:$K$304))</f>
        <v/>
      </c>
      <c r="N134" s="16" t="str">
        <f t="shared" si="8"/>
        <v/>
      </c>
      <c r="O134" s="9"/>
      <c r="P134" s="9"/>
      <c r="Q134" s="9"/>
      <c r="R134" s="9"/>
    </row>
    <row r="135" spans="1:18" x14ac:dyDescent="0.3">
      <c r="A135" s="10" t="s">
        <v>1656</v>
      </c>
      <c r="B135" s="12"/>
      <c r="C135" s="9"/>
      <c r="D135" s="11" t="str">
        <f>IFERROR(VLOOKUP(C135,'Plan Cultivos'!$A$5:$X$204,2,FALSE()),"")</f>
        <v/>
      </c>
      <c r="E135" s="11" t="str">
        <f>IFERROR(VLOOKUP(C135,'Plan Cultivos'!$A$5:$X$204,4,FALSE()),"")</f>
        <v/>
      </c>
      <c r="F135" s="9"/>
      <c r="G135" s="9"/>
      <c r="H135" s="11" t="str">
        <f t="shared" si="6"/>
        <v/>
      </c>
      <c r="I135" s="9"/>
      <c r="J135" s="9"/>
      <c r="K135" s="15"/>
      <c r="L135" s="16" t="str">
        <f t="shared" si="7"/>
        <v/>
      </c>
      <c r="M135" s="16" t="str">
        <f>IF(C135="","",SUMIF(Insumos!$B$5:$B$304,C135,Insumos!$K$5:$K$304))</f>
        <v/>
      </c>
      <c r="N135" s="16" t="str">
        <f t="shared" si="8"/>
        <v/>
      </c>
      <c r="O135" s="9"/>
      <c r="P135" s="9"/>
      <c r="Q135" s="9"/>
      <c r="R135" s="9"/>
    </row>
    <row r="136" spans="1:18" x14ac:dyDescent="0.3">
      <c r="A136" s="10" t="s">
        <v>1657</v>
      </c>
      <c r="B136" s="12"/>
      <c r="C136" s="9"/>
      <c r="D136" s="11" t="str">
        <f>IFERROR(VLOOKUP(C136,'Plan Cultivos'!$A$5:$X$204,2,FALSE()),"")</f>
        <v/>
      </c>
      <c r="E136" s="11" t="str">
        <f>IFERROR(VLOOKUP(C136,'Plan Cultivos'!$A$5:$X$204,4,FALSE()),"")</f>
        <v/>
      </c>
      <c r="F136" s="9"/>
      <c r="G136" s="9"/>
      <c r="H136" s="11" t="str">
        <f t="shared" si="6"/>
        <v/>
      </c>
      <c r="I136" s="9"/>
      <c r="J136" s="9"/>
      <c r="K136" s="15"/>
      <c r="L136" s="16" t="str">
        <f t="shared" si="7"/>
        <v/>
      </c>
      <c r="M136" s="16" t="str">
        <f>IF(C136="","",SUMIF(Insumos!$B$5:$B$304,C136,Insumos!$K$5:$K$304))</f>
        <v/>
      </c>
      <c r="N136" s="16" t="str">
        <f t="shared" si="8"/>
        <v/>
      </c>
      <c r="O136" s="9"/>
      <c r="P136" s="9"/>
      <c r="Q136" s="9"/>
      <c r="R136" s="9"/>
    </row>
    <row r="137" spans="1:18" x14ac:dyDescent="0.3">
      <c r="A137" s="10" t="s">
        <v>1658</v>
      </c>
      <c r="B137" s="12"/>
      <c r="C137" s="9"/>
      <c r="D137" s="11" t="str">
        <f>IFERROR(VLOOKUP(C137,'Plan Cultivos'!$A$5:$X$204,2,FALSE()),"")</f>
        <v/>
      </c>
      <c r="E137" s="11" t="str">
        <f>IFERROR(VLOOKUP(C137,'Plan Cultivos'!$A$5:$X$204,4,FALSE()),"")</f>
        <v/>
      </c>
      <c r="F137" s="9"/>
      <c r="G137" s="9"/>
      <c r="H137" s="11" t="str">
        <f t="shared" si="6"/>
        <v/>
      </c>
      <c r="I137" s="9"/>
      <c r="J137" s="9"/>
      <c r="K137" s="15"/>
      <c r="L137" s="16" t="str">
        <f t="shared" si="7"/>
        <v/>
      </c>
      <c r="M137" s="16" t="str">
        <f>IF(C137="","",SUMIF(Insumos!$B$5:$B$304,C137,Insumos!$K$5:$K$304))</f>
        <v/>
      </c>
      <c r="N137" s="16" t="str">
        <f t="shared" si="8"/>
        <v/>
      </c>
      <c r="O137" s="9"/>
      <c r="P137" s="9"/>
      <c r="Q137" s="9"/>
      <c r="R137" s="9"/>
    </row>
    <row r="138" spans="1:18" x14ac:dyDescent="0.3">
      <c r="A138" s="10" t="s">
        <v>1659</v>
      </c>
      <c r="B138" s="12"/>
      <c r="C138" s="9"/>
      <c r="D138" s="11" t="str">
        <f>IFERROR(VLOOKUP(C138,'Plan Cultivos'!$A$5:$X$204,2,FALSE()),"")</f>
        <v/>
      </c>
      <c r="E138" s="11" t="str">
        <f>IFERROR(VLOOKUP(C138,'Plan Cultivos'!$A$5:$X$204,4,FALSE()),"")</f>
        <v/>
      </c>
      <c r="F138" s="9"/>
      <c r="G138" s="9"/>
      <c r="H138" s="11" t="str">
        <f t="shared" si="6"/>
        <v/>
      </c>
      <c r="I138" s="9"/>
      <c r="J138" s="9"/>
      <c r="K138" s="15"/>
      <c r="L138" s="16" t="str">
        <f t="shared" si="7"/>
        <v/>
      </c>
      <c r="M138" s="16" t="str">
        <f>IF(C138="","",SUMIF(Insumos!$B$5:$B$304,C138,Insumos!$K$5:$K$304))</f>
        <v/>
      </c>
      <c r="N138" s="16" t="str">
        <f t="shared" si="8"/>
        <v/>
      </c>
      <c r="O138" s="9"/>
      <c r="P138" s="9"/>
      <c r="Q138" s="9"/>
      <c r="R138" s="9"/>
    </row>
    <row r="139" spans="1:18" x14ac:dyDescent="0.3">
      <c r="A139" s="10" t="s">
        <v>1660</v>
      </c>
      <c r="B139" s="12"/>
      <c r="C139" s="9"/>
      <c r="D139" s="11" t="str">
        <f>IFERROR(VLOOKUP(C139,'Plan Cultivos'!$A$5:$X$204,2,FALSE()),"")</f>
        <v/>
      </c>
      <c r="E139" s="11" t="str">
        <f>IFERROR(VLOOKUP(C139,'Plan Cultivos'!$A$5:$X$204,4,FALSE()),"")</f>
        <v/>
      </c>
      <c r="F139" s="9"/>
      <c r="G139" s="9"/>
      <c r="H139" s="11" t="str">
        <f t="shared" si="6"/>
        <v/>
      </c>
      <c r="I139" s="9"/>
      <c r="J139" s="9"/>
      <c r="K139" s="15"/>
      <c r="L139" s="16" t="str">
        <f t="shared" si="7"/>
        <v/>
      </c>
      <c r="M139" s="16" t="str">
        <f>IF(C139="","",SUMIF(Insumos!$B$5:$B$304,C139,Insumos!$K$5:$K$304))</f>
        <v/>
      </c>
      <c r="N139" s="16" t="str">
        <f t="shared" si="8"/>
        <v/>
      </c>
      <c r="O139" s="9"/>
      <c r="P139" s="9"/>
      <c r="Q139" s="9"/>
      <c r="R139" s="9"/>
    </row>
    <row r="140" spans="1:18" x14ac:dyDescent="0.3">
      <c r="A140" s="10" t="s">
        <v>1661</v>
      </c>
      <c r="B140" s="12"/>
      <c r="C140" s="9"/>
      <c r="D140" s="11" t="str">
        <f>IFERROR(VLOOKUP(C140,'Plan Cultivos'!$A$5:$X$204,2,FALSE()),"")</f>
        <v/>
      </c>
      <c r="E140" s="11" t="str">
        <f>IFERROR(VLOOKUP(C140,'Plan Cultivos'!$A$5:$X$204,4,FALSE()),"")</f>
        <v/>
      </c>
      <c r="F140" s="9"/>
      <c r="G140" s="9"/>
      <c r="H140" s="11" t="str">
        <f t="shared" si="6"/>
        <v/>
      </c>
      <c r="I140" s="9"/>
      <c r="J140" s="9"/>
      <c r="K140" s="15"/>
      <c r="L140" s="16" t="str">
        <f t="shared" si="7"/>
        <v/>
      </c>
      <c r="M140" s="16" t="str">
        <f>IF(C140="","",SUMIF(Insumos!$B$5:$B$304,C140,Insumos!$K$5:$K$304))</f>
        <v/>
      </c>
      <c r="N140" s="16" t="str">
        <f t="shared" si="8"/>
        <v/>
      </c>
      <c r="O140" s="9"/>
      <c r="P140" s="9"/>
      <c r="Q140" s="9"/>
      <c r="R140" s="9"/>
    </row>
    <row r="141" spans="1:18" x14ac:dyDescent="0.3">
      <c r="A141" s="10" t="s">
        <v>1662</v>
      </c>
      <c r="B141" s="12"/>
      <c r="C141" s="9"/>
      <c r="D141" s="11" t="str">
        <f>IFERROR(VLOOKUP(C141,'Plan Cultivos'!$A$5:$X$204,2,FALSE()),"")</f>
        <v/>
      </c>
      <c r="E141" s="11" t="str">
        <f>IFERROR(VLOOKUP(C141,'Plan Cultivos'!$A$5:$X$204,4,FALSE()),"")</f>
        <v/>
      </c>
      <c r="F141" s="9"/>
      <c r="G141" s="9"/>
      <c r="H141" s="11" t="str">
        <f t="shared" si="6"/>
        <v/>
      </c>
      <c r="I141" s="9"/>
      <c r="J141" s="9"/>
      <c r="K141" s="15"/>
      <c r="L141" s="16" t="str">
        <f t="shared" si="7"/>
        <v/>
      </c>
      <c r="M141" s="16" t="str">
        <f>IF(C141="","",SUMIF(Insumos!$B$5:$B$304,C141,Insumos!$K$5:$K$304))</f>
        <v/>
      </c>
      <c r="N141" s="16" t="str">
        <f t="shared" si="8"/>
        <v/>
      </c>
      <c r="O141" s="9"/>
      <c r="P141" s="9"/>
      <c r="Q141" s="9"/>
      <c r="R141" s="9"/>
    </row>
    <row r="142" spans="1:18" x14ac:dyDescent="0.3">
      <c r="A142" s="10" t="s">
        <v>1663</v>
      </c>
      <c r="B142" s="12"/>
      <c r="C142" s="9"/>
      <c r="D142" s="11" t="str">
        <f>IFERROR(VLOOKUP(C142,'Plan Cultivos'!$A$5:$X$204,2,FALSE()),"")</f>
        <v/>
      </c>
      <c r="E142" s="11" t="str">
        <f>IFERROR(VLOOKUP(C142,'Plan Cultivos'!$A$5:$X$204,4,FALSE()),"")</f>
        <v/>
      </c>
      <c r="F142" s="9"/>
      <c r="G142" s="9"/>
      <c r="H142" s="11" t="str">
        <f t="shared" si="6"/>
        <v/>
      </c>
      <c r="I142" s="9"/>
      <c r="J142" s="9"/>
      <c r="K142" s="15"/>
      <c r="L142" s="16" t="str">
        <f t="shared" si="7"/>
        <v/>
      </c>
      <c r="M142" s="16" t="str">
        <f>IF(C142="","",SUMIF(Insumos!$B$5:$B$304,C142,Insumos!$K$5:$K$304))</f>
        <v/>
      </c>
      <c r="N142" s="16" t="str">
        <f t="shared" si="8"/>
        <v/>
      </c>
      <c r="O142" s="9"/>
      <c r="P142" s="9"/>
      <c r="Q142" s="9"/>
      <c r="R142" s="9"/>
    </row>
    <row r="143" spans="1:18" x14ac:dyDescent="0.3">
      <c r="A143" s="10" t="s">
        <v>1664</v>
      </c>
      <c r="B143" s="12"/>
      <c r="C143" s="9"/>
      <c r="D143" s="11" t="str">
        <f>IFERROR(VLOOKUP(C143,'Plan Cultivos'!$A$5:$X$204,2,FALSE()),"")</f>
        <v/>
      </c>
      <c r="E143" s="11" t="str">
        <f>IFERROR(VLOOKUP(C143,'Plan Cultivos'!$A$5:$X$204,4,FALSE()),"")</f>
        <v/>
      </c>
      <c r="F143" s="9"/>
      <c r="G143" s="9"/>
      <c r="H143" s="11" t="str">
        <f t="shared" si="6"/>
        <v/>
      </c>
      <c r="I143" s="9"/>
      <c r="J143" s="9"/>
      <c r="K143" s="15"/>
      <c r="L143" s="16" t="str">
        <f t="shared" si="7"/>
        <v/>
      </c>
      <c r="M143" s="16" t="str">
        <f>IF(C143="","",SUMIF(Insumos!$B$5:$B$304,C143,Insumos!$K$5:$K$304))</f>
        <v/>
      </c>
      <c r="N143" s="16" t="str">
        <f t="shared" si="8"/>
        <v/>
      </c>
      <c r="O143" s="9"/>
      <c r="P143" s="9"/>
      <c r="Q143" s="9"/>
      <c r="R143" s="9"/>
    </row>
    <row r="144" spans="1:18" x14ac:dyDescent="0.3">
      <c r="A144" s="10" t="s">
        <v>1665</v>
      </c>
      <c r="B144" s="12"/>
      <c r="C144" s="9"/>
      <c r="D144" s="11" t="str">
        <f>IFERROR(VLOOKUP(C144,'Plan Cultivos'!$A$5:$X$204,2,FALSE()),"")</f>
        <v/>
      </c>
      <c r="E144" s="11" t="str">
        <f>IFERROR(VLOOKUP(C144,'Plan Cultivos'!$A$5:$X$204,4,FALSE()),"")</f>
        <v/>
      </c>
      <c r="F144" s="9"/>
      <c r="G144" s="9"/>
      <c r="H144" s="11" t="str">
        <f t="shared" si="6"/>
        <v/>
      </c>
      <c r="I144" s="9"/>
      <c r="J144" s="9"/>
      <c r="K144" s="15"/>
      <c r="L144" s="16" t="str">
        <f t="shared" si="7"/>
        <v/>
      </c>
      <c r="M144" s="16" t="str">
        <f>IF(C144="","",SUMIF(Insumos!$B$5:$B$304,C144,Insumos!$K$5:$K$304))</f>
        <v/>
      </c>
      <c r="N144" s="16" t="str">
        <f t="shared" si="8"/>
        <v/>
      </c>
      <c r="O144" s="9"/>
      <c r="P144" s="9"/>
      <c r="Q144" s="9"/>
      <c r="R144" s="9"/>
    </row>
    <row r="145" spans="1:18" x14ac:dyDescent="0.3">
      <c r="A145" s="10" t="s">
        <v>1666</v>
      </c>
      <c r="B145" s="12"/>
      <c r="C145" s="9"/>
      <c r="D145" s="11" t="str">
        <f>IFERROR(VLOOKUP(C145,'Plan Cultivos'!$A$5:$X$204,2,FALSE()),"")</f>
        <v/>
      </c>
      <c r="E145" s="11" t="str">
        <f>IFERROR(VLOOKUP(C145,'Plan Cultivos'!$A$5:$X$204,4,FALSE()),"")</f>
        <v/>
      </c>
      <c r="F145" s="9"/>
      <c r="G145" s="9"/>
      <c r="H145" s="11" t="str">
        <f t="shared" si="6"/>
        <v/>
      </c>
      <c r="I145" s="9"/>
      <c r="J145" s="9"/>
      <c r="K145" s="15"/>
      <c r="L145" s="16" t="str">
        <f t="shared" si="7"/>
        <v/>
      </c>
      <c r="M145" s="16" t="str">
        <f>IF(C145="","",SUMIF(Insumos!$B$5:$B$304,C145,Insumos!$K$5:$K$304))</f>
        <v/>
      </c>
      <c r="N145" s="16" t="str">
        <f t="shared" si="8"/>
        <v/>
      </c>
      <c r="O145" s="9"/>
      <c r="P145" s="9"/>
      <c r="Q145" s="9"/>
      <c r="R145" s="9"/>
    </row>
    <row r="146" spans="1:18" x14ac:dyDescent="0.3">
      <c r="A146" s="10" t="s">
        <v>1667</v>
      </c>
      <c r="B146" s="12"/>
      <c r="C146" s="9"/>
      <c r="D146" s="11" t="str">
        <f>IFERROR(VLOOKUP(C146,'Plan Cultivos'!$A$5:$X$204,2,FALSE()),"")</f>
        <v/>
      </c>
      <c r="E146" s="11" t="str">
        <f>IFERROR(VLOOKUP(C146,'Plan Cultivos'!$A$5:$X$204,4,FALSE()),"")</f>
        <v/>
      </c>
      <c r="F146" s="9"/>
      <c r="G146" s="9"/>
      <c r="H146" s="11" t="str">
        <f t="shared" si="6"/>
        <v/>
      </c>
      <c r="I146" s="9"/>
      <c r="J146" s="9"/>
      <c r="K146" s="15"/>
      <c r="L146" s="16" t="str">
        <f t="shared" si="7"/>
        <v/>
      </c>
      <c r="M146" s="16" t="str">
        <f>IF(C146="","",SUMIF(Insumos!$B$5:$B$304,C146,Insumos!$K$5:$K$304))</f>
        <v/>
      </c>
      <c r="N146" s="16" t="str">
        <f t="shared" si="8"/>
        <v/>
      </c>
      <c r="O146" s="9"/>
      <c r="P146" s="9"/>
      <c r="Q146" s="9"/>
      <c r="R146" s="9"/>
    </row>
    <row r="147" spans="1:18" x14ac:dyDescent="0.3">
      <c r="A147" s="10" t="s">
        <v>1668</v>
      </c>
      <c r="B147" s="12"/>
      <c r="C147" s="9"/>
      <c r="D147" s="11" t="str">
        <f>IFERROR(VLOOKUP(C147,'Plan Cultivos'!$A$5:$X$204,2,FALSE()),"")</f>
        <v/>
      </c>
      <c r="E147" s="11" t="str">
        <f>IFERROR(VLOOKUP(C147,'Plan Cultivos'!$A$5:$X$204,4,FALSE()),"")</f>
        <v/>
      </c>
      <c r="F147" s="9"/>
      <c r="G147" s="9"/>
      <c r="H147" s="11" t="str">
        <f t="shared" si="6"/>
        <v/>
      </c>
      <c r="I147" s="9"/>
      <c r="J147" s="9"/>
      <c r="K147" s="15"/>
      <c r="L147" s="16" t="str">
        <f t="shared" si="7"/>
        <v/>
      </c>
      <c r="M147" s="16" t="str">
        <f>IF(C147="","",SUMIF(Insumos!$B$5:$B$304,C147,Insumos!$K$5:$K$304))</f>
        <v/>
      </c>
      <c r="N147" s="16" t="str">
        <f t="shared" si="8"/>
        <v/>
      </c>
      <c r="O147" s="9"/>
      <c r="P147" s="9"/>
      <c r="Q147" s="9"/>
      <c r="R147" s="9"/>
    </row>
    <row r="148" spans="1:18" x14ac:dyDescent="0.3">
      <c r="A148" s="10" t="s">
        <v>1669</v>
      </c>
      <c r="B148" s="12"/>
      <c r="C148" s="9"/>
      <c r="D148" s="11" t="str">
        <f>IFERROR(VLOOKUP(C148,'Plan Cultivos'!$A$5:$X$204,2,FALSE()),"")</f>
        <v/>
      </c>
      <c r="E148" s="11" t="str">
        <f>IFERROR(VLOOKUP(C148,'Plan Cultivos'!$A$5:$X$204,4,FALSE()),"")</f>
        <v/>
      </c>
      <c r="F148" s="9"/>
      <c r="G148" s="9"/>
      <c r="H148" s="11" t="str">
        <f t="shared" si="6"/>
        <v/>
      </c>
      <c r="I148" s="9"/>
      <c r="J148" s="9"/>
      <c r="K148" s="15"/>
      <c r="L148" s="16" t="str">
        <f t="shared" si="7"/>
        <v/>
      </c>
      <c r="M148" s="16" t="str">
        <f>IF(C148="","",SUMIF(Insumos!$B$5:$B$304,C148,Insumos!$K$5:$K$304))</f>
        <v/>
      </c>
      <c r="N148" s="16" t="str">
        <f t="shared" si="8"/>
        <v/>
      </c>
      <c r="O148" s="9"/>
      <c r="P148" s="9"/>
      <c r="Q148" s="9"/>
      <c r="R148" s="9"/>
    </row>
    <row r="149" spans="1:18" x14ac:dyDescent="0.3">
      <c r="A149" s="10" t="s">
        <v>1670</v>
      </c>
      <c r="B149" s="12"/>
      <c r="C149" s="9"/>
      <c r="D149" s="11" t="str">
        <f>IFERROR(VLOOKUP(C149,'Plan Cultivos'!$A$5:$X$204,2,FALSE()),"")</f>
        <v/>
      </c>
      <c r="E149" s="11" t="str">
        <f>IFERROR(VLOOKUP(C149,'Plan Cultivos'!$A$5:$X$204,4,FALSE()),"")</f>
        <v/>
      </c>
      <c r="F149" s="9"/>
      <c r="G149" s="9"/>
      <c r="H149" s="11" t="str">
        <f t="shared" si="6"/>
        <v/>
      </c>
      <c r="I149" s="9"/>
      <c r="J149" s="9"/>
      <c r="K149" s="15"/>
      <c r="L149" s="16" t="str">
        <f t="shared" si="7"/>
        <v/>
      </c>
      <c r="M149" s="16" t="str">
        <f>IF(C149="","",SUMIF(Insumos!$B$5:$B$304,C149,Insumos!$K$5:$K$304))</f>
        <v/>
      </c>
      <c r="N149" s="16" t="str">
        <f t="shared" si="8"/>
        <v/>
      </c>
      <c r="O149" s="9"/>
      <c r="P149" s="9"/>
      <c r="Q149" s="9"/>
      <c r="R149" s="9"/>
    </row>
    <row r="150" spans="1:18" x14ac:dyDescent="0.3">
      <c r="A150" s="10" t="s">
        <v>1671</v>
      </c>
      <c r="B150" s="12"/>
      <c r="C150" s="9"/>
      <c r="D150" s="11" t="str">
        <f>IFERROR(VLOOKUP(C150,'Plan Cultivos'!$A$5:$X$204,2,FALSE()),"")</f>
        <v/>
      </c>
      <c r="E150" s="11" t="str">
        <f>IFERROR(VLOOKUP(C150,'Plan Cultivos'!$A$5:$X$204,4,FALSE()),"")</f>
        <v/>
      </c>
      <c r="F150" s="9"/>
      <c r="G150" s="9"/>
      <c r="H150" s="11" t="str">
        <f t="shared" si="6"/>
        <v/>
      </c>
      <c r="I150" s="9"/>
      <c r="J150" s="9"/>
      <c r="K150" s="15"/>
      <c r="L150" s="16" t="str">
        <f t="shared" si="7"/>
        <v/>
      </c>
      <c r="M150" s="16" t="str">
        <f>IF(C150="","",SUMIF(Insumos!$B$5:$B$304,C150,Insumos!$K$5:$K$304))</f>
        <v/>
      </c>
      <c r="N150" s="16" t="str">
        <f t="shared" si="8"/>
        <v/>
      </c>
      <c r="O150" s="9"/>
      <c r="P150" s="9"/>
      <c r="Q150" s="9"/>
      <c r="R150" s="9"/>
    </row>
    <row r="151" spans="1:18" x14ac:dyDescent="0.3">
      <c r="A151" s="10" t="s">
        <v>1672</v>
      </c>
      <c r="B151" s="12"/>
      <c r="C151" s="9"/>
      <c r="D151" s="11" t="str">
        <f>IFERROR(VLOOKUP(C151,'Plan Cultivos'!$A$5:$X$204,2,FALSE()),"")</f>
        <v/>
      </c>
      <c r="E151" s="11" t="str">
        <f>IFERROR(VLOOKUP(C151,'Plan Cultivos'!$A$5:$X$204,4,FALSE()),"")</f>
        <v/>
      </c>
      <c r="F151" s="9"/>
      <c r="G151" s="9"/>
      <c r="H151" s="11" t="str">
        <f t="shared" si="6"/>
        <v/>
      </c>
      <c r="I151" s="9"/>
      <c r="J151" s="9"/>
      <c r="K151" s="15"/>
      <c r="L151" s="16" t="str">
        <f t="shared" si="7"/>
        <v/>
      </c>
      <c r="M151" s="16" t="str">
        <f>IF(C151="","",SUMIF(Insumos!$B$5:$B$304,C151,Insumos!$K$5:$K$304))</f>
        <v/>
      </c>
      <c r="N151" s="16" t="str">
        <f t="shared" si="8"/>
        <v/>
      </c>
      <c r="O151" s="9"/>
      <c r="P151" s="9"/>
      <c r="Q151" s="9"/>
      <c r="R151" s="9"/>
    </row>
    <row r="152" spans="1:18" x14ac:dyDescent="0.3">
      <c r="A152" s="10" t="s">
        <v>1673</v>
      </c>
      <c r="B152" s="12"/>
      <c r="C152" s="9"/>
      <c r="D152" s="11" t="str">
        <f>IFERROR(VLOOKUP(C152,'Plan Cultivos'!$A$5:$X$204,2,FALSE()),"")</f>
        <v/>
      </c>
      <c r="E152" s="11" t="str">
        <f>IFERROR(VLOOKUP(C152,'Plan Cultivos'!$A$5:$X$204,4,FALSE()),"")</f>
        <v/>
      </c>
      <c r="F152" s="9"/>
      <c r="G152" s="9"/>
      <c r="H152" s="11" t="str">
        <f t="shared" si="6"/>
        <v/>
      </c>
      <c r="I152" s="9"/>
      <c r="J152" s="9"/>
      <c r="K152" s="15"/>
      <c r="L152" s="16" t="str">
        <f t="shared" si="7"/>
        <v/>
      </c>
      <c r="M152" s="16" t="str">
        <f>IF(C152="","",SUMIF(Insumos!$B$5:$B$304,C152,Insumos!$K$5:$K$304))</f>
        <v/>
      </c>
      <c r="N152" s="16" t="str">
        <f t="shared" si="8"/>
        <v/>
      </c>
      <c r="O152" s="9"/>
      <c r="P152" s="9"/>
      <c r="Q152" s="9"/>
      <c r="R152" s="9"/>
    </row>
    <row r="153" spans="1:18" x14ac:dyDescent="0.3">
      <c r="A153" s="10" t="s">
        <v>1674</v>
      </c>
      <c r="B153" s="12"/>
      <c r="C153" s="9"/>
      <c r="D153" s="11" t="str">
        <f>IFERROR(VLOOKUP(C153,'Plan Cultivos'!$A$5:$X$204,2,FALSE()),"")</f>
        <v/>
      </c>
      <c r="E153" s="11" t="str">
        <f>IFERROR(VLOOKUP(C153,'Plan Cultivos'!$A$5:$X$204,4,FALSE()),"")</f>
        <v/>
      </c>
      <c r="F153" s="9"/>
      <c r="G153" s="9"/>
      <c r="H153" s="11" t="str">
        <f t="shared" si="6"/>
        <v/>
      </c>
      <c r="I153" s="9"/>
      <c r="J153" s="9"/>
      <c r="K153" s="15"/>
      <c r="L153" s="16" t="str">
        <f t="shared" si="7"/>
        <v/>
      </c>
      <c r="M153" s="16" t="str">
        <f>IF(C153="","",SUMIF(Insumos!$B$5:$B$304,C153,Insumos!$K$5:$K$304))</f>
        <v/>
      </c>
      <c r="N153" s="16" t="str">
        <f t="shared" si="8"/>
        <v/>
      </c>
      <c r="O153" s="9"/>
      <c r="P153" s="9"/>
      <c r="Q153" s="9"/>
      <c r="R153" s="9"/>
    </row>
    <row r="154" spans="1:18" x14ac:dyDescent="0.3">
      <c r="A154" s="10" t="s">
        <v>1675</v>
      </c>
      <c r="B154" s="12"/>
      <c r="C154" s="9"/>
      <c r="D154" s="11" t="str">
        <f>IFERROR(VLOOKUP(C154,'Plan Cultivos'!$A$5:$X$204,2,FALSE()),"")</f>
        <v/>
      </c>
      <c r="E154" s="11" t="str">
        <f>IFERROR(VLOOKUP(C154,'Plan Cultivos'!$A$5:$X$204,4,FALSE()),"")</f>
        <v/>
      </c>
      <c r="F154" s="9"/>
      <c r="G154" s="9"/>
      <c r="H154" s="11" t="str">
        <f t="shared" si="6"/>
        <v/>
      </c>
      <c r="I154" s="9"/>
      <c r="J154" s="9"/>
      <c r="K154" s="15"/>
      <c r="L154" s="16" t="str">
        <f t="shared" si="7"/>
        <v/>
      </c>
      <c r="M154" s="16" t="str">
        <f>IF(C154="","",SUMIF(Insumos!$B$5:$B$304,C154,Insumos!$K$5:$K$304))</f>
        <v/>
      </c>
      <c r="N154" s="16" t="str">
        <f t="shared" si="8"/>
        <v/>
      </c>
      <c r="O154" s="9"/>
      <c r="P154" s="9"/>
      <c r="Q154" s="9"/>
      <c r="R154" s="9"/>
    </row>
    <row r="155" spans="1:18" x14ac:dyDescent="0.3">
      <c r="A155" s="10" t="s">
        <v>1676</v>
      </c>
      <c r="B155" s="12"/>
      <c r="C155" s="9"/>
      <c r="D155" s="11" t="str">
        <f>IFERROR(VLOOKUP(C155,'Plan Cultivos'!$A$5:$X$204,2,FALSE()),"")</f>
        <v/>
      </c>
      <c r="E155" s="11" t="str">
        <f>IFERROR(VLOOKUP(C155,'Plan Cultivos'!$A$5:$X$204,4,FALSE()),"")</f>
        <v/>
      </c>
      <c r="F155" s="9"/>
      <c r="G155" s="9"/>
      <c r="H155" s="11" t="str">
        <f t="shared" si="6"/>
        <v/>
      </c>
      <c r="I155" s="9"/>
      <c r="J155" s="9"/>
      <c r="K155" s="15"/>
      <c r="L155" s="16" t="str">
        <f t="shared" si="7"/>
        <v/>
      </c>
      <c r="M155" s="16" t="str">
        <f>IF(C155="","",SUMIF(Insumos!$B$5:$B$304,C155,Insumos!$K$5:$K$304))</f>
        <v/>
      </c>
      <c r="N155" s="16" t="str">
        <f t="shared" si="8"/>
        <v/>
      </c>
      <c r="O155" s="9"/>
      <c r="P155" s="9"/>
      <c r="Q155" s="9"/>
      <c r="R155" s="9"/>
    </row>
    <row r="156" spans="1:18" x14ac:dyDescent="0.3">
      <c r="A156" s="10" t="s">
        <v>1677</v>
      </c>
      <c r="B156" s="12"/>
      <c r="C156" s="9"/>
      <c r="D156" s="11" t="str">
        <f>IFERROR(VLOOKUP(C156,'Plan Cultivos'!$A$5:$X$204,2,FALSE()),"")</f>
        <v/>
      </c>
      <c r="E156" s="11" t="str">
        <f>IFERROR(VLOOKUP(C156,'Plan Cultivos'!$A$5:$X$204,4,FALSE()),"")</f>
        <v/>
      </c>
      <c r="F156" s="9"/>
      <c r="G156" s="9"/>
      <c r="H156" s="11" t="str">
        <f t="shared" si="6"/>
        <v/>
      </c>
      <c r="I156" s="9"/>
      <c r="J156" s="9"/>
      <c r="K156" s="15"/>
      <c r="L156" s="16" t="str">
        <f t="shared" si="7"/>
        <v/>
      </c>
      <c r="M156" s="16" t="str">
        <f>IF(C156="","",SUMIF(Insumos!$B$5:$B$304,C156,Insumos!$K$5:$K$304))</f>
        <v/>
      </c>
      <c r="N156" s="16" t="str">
        <f t="shared" si="8"/>
        <v/>
      </c>
      <c r="O156" s="9"/>
      <c r="P156" s="9"/>
      <c r="Q156" s="9"/>
      <c r="R156" s="9"/>
    </row>
    <row r="157" spans="1:18" x14ac:dyDescent="0.3">
      <c r="A157" s="10" t="s">
        <v>1678</v>
      </c>
      <c r="B157" s="12"/>
      <c r="C157" s="9"/>
      <c r="D157" s="11" t="str">
        <f>IFERROR(VLOOKUP(C157,'Plan Cultivos'!$A$5:$X$204,2,FALSE()),"")</f>
        <v/>
      </c>
      <c r="E157" s="11" t="str">
        <f>IFERROR(VLOOKUP(C157,'Plan Cultivos'!$A$5:$X$204,4,FALSE()),"")</f>
        <v/>
      </c>
      <c r="F157" s="9"/>
      <c r="G157" s="9"/>
      <c r="H157" s="11" t="str">
        <f t="shared" si="6"/>
        <v/>
      </c>
      <c r="I157" s="9"/>
      <c r="J157" s="9"/>
      <c r="K157" s="15"/>
      <c r="L157" s="16" t="str">
        <f t="shared" si="7"/>
        <v/>
      </c>
      <c r="M157" s="16" t="str">
        <f>IF(C157="","",SUMIF(Insumos!$B$5:$B$304,C157,Insumos!$K$5:$K$304))</f>
        <v/>
      </c>
      <c r="N157" s="16" t="str">
        <f t="shared" si="8"/>
        <v/>
      </c>
      <c r="O157" s="9"/>
      <c r="P157" s="9"/>
      <c r="Q157" s="9"/>
      <c r="R157" s="9"/>
    </row>
    <row r="158" spans="1:18" x14ac:dyDescent="0.3">
      <c r="A158" s="10" t="s">
        <v>1679</v>
      </c>
      <c r="B158" s="12"/>
      <c r="C158" s="9"/>
      <c r="D158" s="11" t="str">
        <f>IFERROR(VLOOKUP(C158,'Plan Cultivos'!$A$5:$X$204,2,FALSE()),"")</f>
        <v/>
      </c>
      <c r="E158" s="11" t="str">
        <f>IFERROR(VLOOKUP(C158,'Plan Cultivos'!$A$5:$X$204,4,FALSE()),"")</f>
        <v/>
      </c>
      <c r="F158" s="9"/>
      <c r="G158" s="9"/>
      <c r="H158" s="11" t="str">
        <f t="shared" si="6"/>
        <v/>
      </c>
      <c r="I158" s="9"/>
      <c r="J158" s="9"/>
      <c r="K158" s="15"/>
      <c r="L158" s="16" t="str">
        <f t="shared" si="7"/>
        <v/>
      </c>
      <c r="M158" s="16" t="str">
        <f>IF(C158="","",SUMIF(Insumos!$B$5:$B$304,C158,Insumos!$K$5:$K$304))</f>
        <v/>
      </c>
      <c r="N158" s="16" t="str">
        <f t="shared" si="8"/>
        <v/>
      </c>
      <c r="O158" s="9"/>
      <c r="P158" s="9"/>
      <c r="Q158" s="9"/>
      <c r="R158" s="9"/>
    </row>
    <row r="159" spans="1:18" x14ac:dyDescent="0.3">
      <c r="A159" s="10" t="s">
        <v>1680</v>
      </c>
      <c r="B159" s="12"/>
      <c r="C159" s="9"/>
      <c r="D159" s="11" t="str">
        <f>IFERROR(VLOOKUP(C159,'Plan Cultivos'!$A$5:$X$204,2,FALSE()),"")</f>
        <v/>
      </c>
      <c r="E159" s="11" t="str">
        <f>IFERROR(VLOOKUP(C159,'Plan Cultivos'!$A$5:$X$204,4,FALSE()),"")</f>
        <v/>
      </c>
      <c r="F159" s="9"/>
      <c r="G159" s="9"/>
      <c r="H159" s="11" t="str">
        <f t="shared" si="6"/>
        <v/>
      </c>
      <c r="I159" s="9"/>
      <c r="J159" s="9"/>
      <c r="K159" s="15"/>
      <c r="L159" s="16" t="str">
        <f t="shared" si="7"/>
        <v/>
      </c>
      <c r="M159" s="16" t="str">
        <f>IF(C159="","",SUMIF(Insumos!$B$5:$B$304,C159,Insumos!$K$5:$K$304))</f>
        <v/>
      </c>
      <c r="N159" s="16" t="str">
        <f t="shared" si="8"/>
        <v/>
      </c>
      <c r="O159" s="9"/>
      <c r="P159" s="9"/>
      <c r="Q159" s="9"/>
      <c r="R159" s="9"/>
    </row>
    <row r="160" spans="1:18" x14ac:dyDescent="0.3">
      <c r="A160" s="10" t="s">
        <v>1681</v>
      </c>
      <c r="B160" s="12"/>
      <c r="C160" s="9"/>
      <c r="D160" s="11" t="str">
        <f>IFERROR(VLOOKUP(C160,'Plan Cultivos'!$A$5:$X$204,2,FALSE()),"")</f>
        <v/>
      </c>
      <c r="E160" s="11" t="str">
        <f>IFERROR(VLOOKUP(C160,'Plan Cultivos'!$A$5:$X$204,4,FALSE()),"")</f>
        <v/>
      </c>
      <c r="F160" s="9"/>
      <c r="G160" s="9"/>
      <c r="H160" s="11" t="str">
        <f t="shared" si="6"/>
        <v/>
      </c>
      <c r="I160" s="9"/>
      <c r="J160" s="9"/>
      <c r="K160" s="15"/>
      <c r="L160" s="16" t="str">
        <f t="shared" si="7"/>
        <v/>
      </c>
      <c r="M160" s="16" t="str">
        <f>IF(C160="","",SUMIF(Insumos!$B$5:$B$304,C160,Insumos!$K$5:$K$304))</f>
        <v/>
      </c>
      <c r="N160" s="16" t="str">
        <f t="shared" si="8"/>
        <v/>
      </c>
      <c r="O160" s="9"/>
      <c r="P160" s="9"/>
      <c r="Q160" s="9"/>
      <c r="R160" s="9"/>
    </row>
    <row r="161" spans="1:18" x14ac:dyDescent="0.3">
      <c r="A161" s="10" t="s">
        <v>1682</v>
      </c>
      <c r="B161" s="12"/>
      <c r="C161" s="9"/>
      <c r="D161" s="11" t="str">
        <f>IFERROR(VLOOKUP(C161,'Plan Cultivos'!$A$5:$X$204,2,FALSE()),"")</f>
        <v/>
      </c>
      <c r="E161" s="11" t="str">
        <f>IFERROR(VLOOKUP(C161,'Plan Cultivos'!$A$5:$X$204,4,FALSE()),"")</f>
        <v/>
      </c>
      <c r="F161" s="9"/>
      <c r="G161" s="9"/>
      <c r="H161" s="11" t="str">
        <f t="shared" si="6"/>
        <v/>
      </c>
      <c r="I161" s="9"/>
      <c r="J161" s="9"/>
      <c r="K161" s="15"/>
      <c r="L161" s="16" t="str">
        <f t="shared" si="7"/>
        <v/>
      </c>
      <c r="M161" s="16" t="str">
        <f>IF(C161="","",SUMIF(Insumos!$B$5:$B$304,C161,Insumos!$K$5:$K$304))</f>
        <v/>
      </c>
      <c r="N161" s="16" t="str">
        <f t="shared" si="8"/>
        <v/>
      </c>
      <c r="O161" s="9"/>
      <c r="P161" s="9"/>
      <c r="Q161" s="9"/>
      <c r="R161" s="9"/>
    </row>
    <row r="162" spans="1:18" x14ac:dyDescent="0.3">
      <c r="A162" s="10" t="s">
        <v>1683</v>
      </c>
      <c r="B162" s="12"/>
      <c r="C162" s="9"/>
      <c r="D162" s="11" t="str">
        <f>IFERROR(VLOOKUP(C162,'Plan Cultivos'!$A$5:$X$204,2,FALSE()),"")</f>
        <v/>
      </c>
      <c r="E162" s="11" t="str">
        <f>IFERROR(VLOOKUP(C162,'Plan Cultivos'!$A$5:$X$204,4,FALSE()),"")</f>
        <v/>
      </c>
      <c r="F162" s="9"/>
      <c r="G162" s="9"/>
      <c r="H162" s="11" t="str">
        <f t="shared" si="6"/>
        <v/>
      </c>
      <c r="I162" s="9"/>
      <c r="J162" s="9"/>
      <c r="K162" s="15"/>
      <c r="L162" s="16" t="str">
        <f t="shared" si="7"/>
        <v/>
      </c>
      <c r="M162" s="16" t="str">
        <f>IF(C162="","",SUMIF(Insumos!$B$5:$B$304,C162,Insumos!$K$5:$K$304))</f>
        <v/>
      </c>
      <c r="N162" s="16" t="str">
        <f t="shared" si="8"/>
        <v/>
      </c>
      <c r="O162" s="9"/>
      <c r="P162" s="9"/>
      <c r="Q162" s="9"/>
      <c r="R162" s="9"/>
    </row>
    <row r="163" spans="1:18" x14ac:dyDescent="0.3">
      <c r="A163" s="10" t="s">
        <v>1684</v>
      </c>
      <c r="B163" s="12"/>
      <c r="C163" s="9"/>
      <c r="D163" s="11" t="str">
        <f>IFERROR(VLOOKUP(C163,'Plan Cultivos'!$A$5:$X$204,2,FALSE()),"")</f>
        <v/>
      </c>
      <c r="E163" s="11" t="str">
        <f>IFERROR(VLOOKUP(C163,'Plan Cultivos'!$A$5:$X$204,4,FALSE()),"")</f>
        <v/>
      </c>
      <c r="F163" s="9"/>
      <c r="G163" s="9"/>
      <c r="H163" s="11" t="str">
        <f t="shared" si="6"/>
        <v/>
      </c>
      <c r="I163" s="9"/>
      <c r="J163" s="9"/>
      <c r="K163" s="15"/>
      <c r="L163" s="16" t="str">
        <f t="shared" si="7"/>
        <v/>
      </c>
      <c r="M163" s="16" t="str">
        <f>IF(C163="","",SUMIF(Insumos!$B$5:$B$304,C163,Insumos!$K$5:$K$304))</f>
        <v/>
      </c>
      <c r="N163" s="16" t="str">
        <f t="shared" si="8"/>
        <v/>
      </c>
      <c r="O163" s="9"/>
      <c r="P163" s="9"/>
      <c r="Q163" s="9"/>
      <c r="R163" s="9"/>
    </row>
    <row r="164" spans="1:18" x14ac:dyDescent="0.3">
      <c r="A164" s="10" t="s">
        <v>1685</v>
      </c>
      <c r="B164" s="12"/>
      <c r="C164" s="9"/>
      <c r="D164" s="11" t="str">
        <f>IFERROR(VLOOKUP(C164,'Plan Cultivos'!$A$5:$X$204,2,FALSE()),"")</f>
        <v/>
      </c>
      <c r="E164" s="11" t="str">
        <f>IFERROR(VLOOKUP(C164,'Plan Cultivos'!$A$5:$X$204,4,FALSE()),"")</f>
        <v/>
      </c>
      <c r="F164" s="9"/>
      <c r="G164" s="9"/>
      <c r="H164" s="11" t="str">
        <f t="shared" si="6"/>
        <v/>
      </c>
      <c r="I164" s="9"/>
      <c r="J164" s="9"/>
      <c r="K164" s="15"/>
      <c r="L164" s="16" t="str">
        <f t="shared" si="7"/>
        <v/>
      </c>
      <c r="M164" s="16" t="str">
        <f>IF(C164="","",SUMIF(Insumos!$B$5:$B$304,C164,Insumos!$K$5:$K$304))</f>
        <v/>
      </c>
      <c r="N164" s="16" t="str">
        <f t="shared" si="8"/>
        <v/>
      </c>
      <c r="O164" s="9"/>
      <c r="P164" s="9"/>
      <c r="Q164" s="9"/>
      <c r="R164" s="9"/>
    </row>
    <row r="165" spans="1:18" x14ac:dyDescent="0.3">
      <c r="A165" s="10" t="s">
        <v>1686</v>
      </c>
      <c r="B165" s="12"/>
      <c r="C165" s="9"/>
      <c r="D165" s="11" t="str">
        <f>IFERROR(VLOOKUP(C165,'Plan Cultivos'!$A$5:$X$204,2,FALSE()),"")</f>
        <v/>
      </c>
      <c r="E165" s="11" t="str">
        <f>IFERROR(VLOOKUP(C165,'Plan Cultivos'!$A$5:$X$204,4,FALSE()),"")</f>
        <v/>
      </c>
      <c r="F165" s="9"/>
      <c r="G165" s="9"/>
      <c r="H165" s="11" t="str">
        <f t="shared" si="6"/>
        <v/>
      </c>
      <c r="I165" s="9"/>
      <c r="J165" s="9"/>
      <c r="K165" s="15"/>
      <c r="L165" s="16" t="str">
        <f t="shared" si="7"/>
        <v/>
      </c>
      <c r="M165" s="16" t="str">
        <f>IF(C165="","",SUMIF(Insumos!$B$5:$B$304,C165,Insumos!$K$5:$K$304))</f>
        <v/>
      </c>
      <c r="N165" s="16" t="str">
        <f t="shared" si="8"/>
        <v/>
      </c>
      <c r="O165" s="9"/>
      <c r="P165" s="9"/>
      <c r="Q165" s="9"/>
      <c r="R165" s="9"/>
    </row>
    <row r="166" spans="1:18" x14ac:dyDescent="0.3">
      <c r="A166" s="10" t="s">
        <v>1687</v>
      </c>
      <c r="B166" s="12"/>
      <c r="C166" s="9"/>
      <c r="D166" s="11" t="str">
        <f>IFERROR(VLOOKUP(C166,'Plan Cultivos'!$A$5:$X$204,2,FALSE()),"")</f>
        <v/>
      </c>
      <c r="E166" s="11" t="str">
        <f>IFERROR(VLOOKUP(C166,'Plan Cultivos'!$A$5:$X$204,4,FALSE()),"")</f>
        <v/>
      </c>
      <c r="F166" s="9"/>
      <c r="G166" s="9"/>
      <c r="H166" s="11" t="str">
        <f t="shared" si="6"/>
        <v/>
      </c>
      <c r="I166" s="9"/>
      <c r="J166" s="9"/>
      <c r="K166" s="15"/>
      <c r="L166" s="16" t="str">
        <f t="shared" si="7"/>
        <v/>
      </c>
      <c r="M166" s="16" t="str">
        <f>IF(C166="","",SUMIF(Insumos!$B$5:$B$304,C166,Insumos!$K$5:$K$304))</f>
        <v/>
      </c>
      <c r="N166" s="16" t="str">
        <f t="shared" si="8"/>
        <v/>
      </c>
      <c r="O166" s="9"/>
      <c r="P166" s="9"/>
      <c r="Q166" s="9"/>
      <c r="R166" s="9"/>
    </row>
    <row r="167" spans="1:18" x14ac:dyDescent="0.3">
      <c r="A167" s="10" t="s">
        <v>1688</v>
      </c>
      <c r="B167" s="12"/>
      <c r="C167" s="9"/>
      <c r="D167" s="11" t="str">
        <f>IFERROR(VLOOKUP(C167,'Plan Cultivos'!$A$5:$X$204,2,FALSE()),"")</f>
        <v/>
      </c>
      <c r="E167" s="11" t="str">
        <f>IFERROR(VLOOKUP(C167,'Plan Cultivos'!$A$5:$X$204,4,FALSE()),"")</f>
        <v/>
      </c>
      <c r="F167" s="9"/>
      <c r="G167" s="9"/>
      <c r="H167" s="11" t="str">
        <f t="shared" si="6"/>
        <v/>
      </c>
      <c r="I167" s="9"/>
      <c r="J167" s="9"/>
      <c r="K167" s="15"/>
      <c r="L167" s="16" t="str">
        <f t="shared" si="7"/>
        <v/>
      </c>
      <c r="M167" s="16" t="str">
        <f>IF(C167="","",SUMIF(Insumos!$B$5:$B$304,C167,Insumos!$K$5:$K$304))</f>
        <v/>
      </c>
      <c r="N167" s="16" t="str">
        <f t="shared" si="8"/>
        <v/>
      </c>
      <c r="O167" s="9"/>
      <c r="P167" s="9"/>
      <c r="Q167" s="9"/>
      <c r="R167" s="9"/>
    </row>
    <row r="168" spans="1:18" x14ac:dyDescent="0.3">
      <c r="A168" s="10" t="s">
        <v>1689</v>
      </c>
      <c r="B168" s="12"/>
      <c r="C168" s="9"/>
      <c r="D168" s="11" t="str">
        <f>IFERROR(VLOOKUP(C168,'Plan Cultivos'!$A$5:$X$204,2,FALSE()),"")</f>
        <v/>
      </c>
      <c r="E168" s="11" t="str">
        <f>IFERROR(VLOOKUP(C168,'Plan Cultivos'!$A$5:$X$204,4,FALSE()),"")</f>
        <v/>
      </c>
      <c r="F168" s="9"/>
      <c r="G168" s="9"/>
      <c r="H168" s="11" t="str">
        <f t="shared" si="6"/>
        <v/>
      </c>
      <c r="I168" s="9"/>
      <c r="J168" s="9"/>
      <c r="K168" s="15"/>
      <c r="L168" s="16" t="str">
        <f t="shared" si="7"/>
        <v/>
      </c>
      <c r="M168" s="16" t="str">
        <f>IF(C168="","",SUMIF(Insumos!$B$5:$B$304,C168,Insumos!$K$5:$K$304))</f>
        <v/>
      </c>
      <c r="N168" s="16" t="str">
        <f t="shared" si="8"/>
        <v/>
      </c>
      <c r="O168" s="9"/>
      <c r="P168" s="9"/>
      <c r="Q168" s="9"/>
      <c r="R168" s="9"/>
    </row>
    <row r="169" spans="1:18" x14ac:dyDescent="0.3">
      <c r="A169" s="10" t="s">
        <v>1690</v>
      </c>
      <c r="B169" s="12"/>
      <c r="C169" s="9"/>
      <c r="D169" s="11" t="str">
        <f>IFERROR(VLOOKUP(C169,'Plan Cultivos'!$A$5:$X$204,2,FALSE()),"")</f>
        <v/>
      </c>
      <c r="E169" s="11" t="str">
        <f>IFERROR(VLOOKUP(C169,'Plan Cultivos'!$A$5:$X$204,4,FALSE()),"")</f>
        <v/>
      </c>
      <c r="F169" s="9"/>
      <c r="G169" s="9"/>
      <c r="H169" s="11" t="str">
        <f t="shared" si="6"/>
        <v/>
      </c>
      <c r="I169" s="9"/>
      <c r="J169" s="9"/>
      <c r="K169" s="15"/>
      <c r="L169" s="16" t="str">
        <f t="shared" si="7"/>
        <v/>
      </c>
      <c r="M169" s="16" t="str">
        <f>IF(C169="","",SUMIF(Insumos!$B$5:$B$304,C169,Insumos!$K$5:$K$304))</f>
        <v/>
      </c>
      <c r="N169" s="16" t="str">
        <f t="shared" si="8"/>
        <v/>
      </c>
      <c r="O169" s="9"/>
      <c r="P169" s="9"/>
      <c r="Q169" s="9"/>
      <c r="R169" s="9"/>
    </row>
    <row r="170" spans="1:18" x14ac:dyDescent="0.3">
      <c r="A170" s="10" t="s">
        <v>1691</v>
      </c>
      <c r="B170" s="12"/>
      <c r="C170" s="9"/>
      <c r="D170" s="11" t="str">
        <f>IFERROR(VLOOKUP(C170,'Plan Cultivos'!$A$5:$X$204,2,FALSE()),"")</f>
        <v/>
      </c>
      <c r="E170" s="11" t="str">
        <f>IFERROR(VLOOKUP(C170,'Plan Cultivos'!$A$5:$X$204,4,FALSE()),"")</f>
        <v/>
      </c>
      <c r="F170" s="9"/>
      <c r="G170" s="9"/>
      <c r="H170" s="11" t="str">
        <f t="shared" si="6"/>
        <v/>
      </c>
      <c r="I170" s="9"/>
      <c r="J170" s="9"/>
      <c r="K170" s="15"/>
      <c r="L170" s="16" t="str">
        <f t="shared" si="7"/>
        <v/>
      </c>
      <c r="M170" s="16" t="str">
        <f>IF(C170="","",SUMIF(Insumos!$B$5:$B$304,C170,Insumos!$K$5:$K$304))</f>
        <v/>
      </c>
      <c r="N170" s="16" t="str">
        <f t="shared" si="8"/>
        <v/>
      </c>
      <c r="O170" s="9"/>
      <c r="P170" s="9"/>
      <c r="Q170" s="9"/>
      <c r="R170" s="9"/>
    </row>
    <row r="171" spans="1:18" x14ac:dyDescent="0.3">
      <c r="A171" s="10" t="s">
        <v>1692</v>
      </c>
      <c r="B171" s="12"/>
      <c r="C171" s="9"/>
      <c r="D171" s="11" t="str">
        <f>IFERROR(VLOOKUP(C171,'Plan Cultivos'!$A$5:$X$204,2,FALSE()),"")</f>
        <v/>
      </c>
      <c r="E171" s="11" t="str">
        <f>IFERROR(VLOOKUP(C171,'Plan Cultivos'!$A$5:$X$204,4,FALSE()),"")</f>
        <v/>
      </c>
      <c r="F171" s="9"/>
      <c r="G171" s="9"/>
      <c r="H171" s="11" t="str">
        <f t="shared" si="6"/>
        <v/>
      </c>
      <c r="I171" s="9"/>
      <c r="J171" s="9"/>
      <c r="K171" s="15"/>
      <c r="L171" s="16" t="str">
        <f t="shared" si="7"/>
        <v/>
      </c>
      <c r="M171" s="16" t="str">
        <f>IF(C171="","",SUMIF(Insumos!$B$5:$B$304,C171,Insumos!$K$5:$K$304))</f>
        <v/>
      </c>
      <c r="N171" s="16" t="str">
        <f t="shared" si="8"/>
        <v/>
      </c>
      <c r="O171" s="9"/>
      <c r="P171" s="9"/>
      <c r="Q171" s="9"/>
      <c r="R171" s="9"/>
    </row>
    <row r="172" spans="1:18" x14ac:dyDescent="0.3">
      <c r="A172" s="10" t="s">
        <v>1693</v>
      </c>
      <c r="B172" s="12"/>
      <c r="C172" s="9"/>
      <c r="D172" s="11" t="str">
        <f>IFERROR(VLOOKUP(C172,'Plan Cultivos'!$A$5:$X$204,2,FALSE()),"")</f>
        <v/>
      </c>
      <c r="E172" s="11" t="str">
        <f>IFERROR(VLOOKUP(C172,'Plan Cultivos'!$A$5:$X$204,4,FALSE()),"")</f>
        <v/>
      </c>
      <c r="F172" s="9"/>
      <c r="G172" s="9"/>
      <c r="H172" s="11" t="str">
        <f t="shared" si="6"/>
        <v/>
      </c>
      <c r="I172" s="9"/>
      <c r="J172" s="9"/>
      <c r="K172" s="15"/>
      <c r="L172" s="16" t="str">
        <f t="shared" si="7"/>
        <v/>
      </c>
      <c r="M172" s="16" t="str">
        <f>IF(C172="","",SUMIF(Insumos!$B$5:$B$304,C172,Insumos!$K$5:$K$304))</f>
        <v/>
      </c>
      <c r="N172" s="16" t="str">
        <f t="shared" si="8"/>
        <v/>
      </c>
      <c r="O172" s="9"/>
      <c r="P172" s="9"/>
      <c r="Q172" s="9"/>
      <c r="R172" s="9"/>
    </row>
    <row r="173" spans="1:18" x14ac:dyDescent="0.3">
      <c r="A173" s="10" t="s">
        <v>1694</v>
      </c>
      <c r="B173" s="12"/>
      <c r="C173" s="9"/>
      <c r="D173" s="11" t="str">
        <f>IFERROR(VLOOKUP(C173,'Plan Cultivos'!$A$5:$X$204,2,FALSE()),"")</f>
        <v/>
      </c>
      <c r="E173" s="11" t="str">
        <f>IFERROR(VLOOKUP(C173,'Plan Cultivos'!$A$5:$X$204,4,FALSE()),"")</f>
        <v/>
      </c>
      <c r="F173" s="9"/>
      <c r="G173" s="9"/>
      <c r="H173" s="11" t="str">
        <f t="shared" si="6"/>
        <v/>
      </c>
      <c r="I173" s="9"/>
      <c r="J173" s="9"/>
      <c r="K173" s="15"/>
      <c r="L173" s="16" t="str">
        <f t="shared" si="7"/>
        <v/>
      </c>
      <c r="M173" s="16" t="str">
        <f>IF(C173="","",SUMIF(Insumos!$B$5:$B$304,C173,Insumos!$K$5:$K$304))</f>
        <v/>
      </c>
      <c r="N173" s="16" t="str">
        <f t="shared" si="8"/>
        <v/>
      </c>
      <c r="O173" s="9"/>
      <c r="P173" s="9"/>
      <c r="Q173" s="9"/>
      <c r="R173" s="9"/>
    </row>
    <row r="174" spans="1:18" x14ac:dyDescent="0.3">
      <c r="A174" s="10" t="s">
        <v>1695</v>
      </c>
      <c r="B174" s="12"/>
      <c r="C174" s="9"/>
      <c r="D174" s="11" t="str">
        <f>IFERROR(VLOOKUP(C174,'Plan Cultivos'!$A$5:$X$204,2,FALSE()),"")</f>
        <v/>
      </c>
      <c r="E174" s="11" t="str">
        <f>IFERROR(VLOOKUP(C174,'Plan Cultivos'!$A$5:$X$204,4,FALSE()),"")</f>
        <v/>
      </c>
      <c r="F174" s="9"/>
      <c r="G174" s="9"/>
      <c r="H174" s="11" t="str">
        <f t="shared" si="6"/>
        <v/>
      </c>
      <c r="I174" s="9"/>
      <c r="J174" s="9"/>
      <c r="K174" s="15"/>
      <c r="L174" s="16" t="str">
        <f t="shared" si="7"/>
        <v/>
      </c>
      <c r="M174" s="16" t="str">
        <f>IF(C174="","",SUMIF(Insumos!$B$5:$B$304,C174,Insumos!$K$5:$K$304))</f>
        <v/>
      </c>
      <c r="N174" s="16" t="str">
        <f t="shared" si="8"/>
        <v/>
      </c>
      <c r="O174" s="9"/>
      <c r="P174" s="9"/>
      <c r="Q174" s="9"/>
      <c r="R174" s="9"/>
    </row>
    <row r="175" spans="1:18" x14ac:dyDescent="0.3">
      <c r="A175" s="10" t="s">
        <v>1696</v>
      </c>
      <c r="B175" s="12"/>
      <c r="C175" s="9"/>
      <c r="D175" s="11" t="str">
        <f>IFERROR(VLOOKUP(C175,'Plan Cultivos'!$A$5:$X$204,2,FALSE()),"")</f>
        <v/>
      </c>
      <c r="E175" s="11" t="str">
        <f>IFERROR(VLOOKUP(C175,'Plan Cultivos'!$A$5:$X$204,4,FALSE()),"")</f>
        <v/>
      </c>
      <c r="F175" s="9"/>
      <c r="G175" s="9"/>
      <c r="H175" s="11" t="str">
        <f t="shared" si="6"/>
        <v/>
      </c>
      <c r="I175" s="9"/>
      <c r="J175" s="9"/>
      <c r="K175" s="15"/>
      <c r="L175" s="16" t="str">
        <f t="shared" si="7"/>
        <v/>
      </c>
      <c r="M175" s="16" t="str">
        <f>IF(C175="","",SUMIF(Insumos!$B$5:$B$304,C175,Insumos!$K$5:$K$304))</f>
        <v/>
      </c>
      <c r="N175" s="16" t="str">
        <f t="shared" si="8"/>
        <v/>
      </c>
      <c r="O175" s="9"/>
      <c r="P175" s="9"/>
      <c r="Q175" s="9"/>
      <c r="R175" s="9"/>
    </row>
    <row r="176" spans="1:18" x14ac:dyDescent="0.3">
      <c r="A176" s="10" t="s">
        <v>1697</v>
      </c>
      <c r="B176" s="12"/>
      <c r="C176" s="9"/>
      <c r="D176" s="11" t="str">
        <f>IFERROR(VLOOKUP(C176,'Plan Cultivos'!$A$5:$X$204,2,FALSE()),"")</f>
        <v/>
      </c>
      <c r="E176" s="11" t="str">
        <f>IFERROR(VLOOKUP(C176,'Plan Cultivos'!$A$5:$X$204,4,FALSE()),"")</f>
        <v/>
      </c>
      <c r="F176" s="9"/>
      <c r="G176" s="9"/>
      <c r="H176" s="11" t="str">
        <f t="shared" si="6"/>
        <v/>
      </c>
      <c r="I176" s="9"/>
      <c r="J176" s="9"/>
      <c r="K176" s="15"/>
      <c r="L176" s="16" t="str">
        <f t="shared" si="7"/>
        <v/>
      </c>
      <c r="M176" s="16" t="str">
        <f>IF(C176="","",SUMIF(Insumos!$B$5:$B$304,C176,Insumos!$K$5:$K$304))</f>
        <v/>
      </c>
      <c r="N176" s="16" t="str">
        <f t="shared" si="8"/>
        <v/>
      </c>
      <c r="O176" s="9"/>
      <c r="P176" s="9"/>
      <c r="Q176" s="9"/>
      <c r="R176" s="9"/>
    </row>
    <row r="177" spans="1:18" x14ac:dyDescent="0.3">
      <c r="A177" s="10" t="s">
        <v>1698</v>
      </c>
      <c r="B177" s="12"/>
      <c r="C177" s="9"/>
      <c r="D177" s="11" t="str">
        <f>IFERROR(VLOOKUP(C177,'Plan Cultivos'!$A$5:$X$204,2,FALSE()),"")</f>
        <v/>
      </c>
      <c r="E177" s="11" t="str">
        <f>IFERROR(VLOOKUP(C177,'Plan Cultivos'!$A$5:$X$204,4,FALSE()),"")</f>
        <v/>
      </c>
      <c r="F177" s="9"/>
      <c r="G177" s="9"/>
      <c r="H177" s="11" t="str">
        <f t="shared" si="6"/>
        <v/>
      </c>
      <c r="I177" s="9"/>
      <c r="J177" s="9"/>
      <c r="K177" s="15"/>
      <c r="L177" s="16" t="str">
        <f t="shared" si="7"/>
        <v/>
      </c>
      <c r="M177" s="16" t="str">
        <f>IF(C177="","",SUMIF(Insumos!$B$5:$B$304,C177,Insumos!$K$5:$K$304))</f>
        <v/>
      </c>
      <c r="N177" s="16" t="str">
        <f t="shared" si="8"/>
        <v/>
      </c>
      <c r="O177" s="9"/>
      <c r="P177" s="9"/>
      <c r="Q177" s="9"/>
      <c r="R177" s="9"/>
    </row>
    <row r="178" spans="1:18" x14ac:dyDescent="0.3">
      <c r="A178" s="10" t="s">
        <v>1699</v>
      </c>
      <c r="B178" s="12"/>
      <c r="C178" s="9"/>
      <c r="D178" s="11" t="str">
        <f>IFERROR(VLOOKUP(C178,'Plan Cultivos'!$A$5:$X$204,2,FALSE()),"")</f>
        <v/>
      </c>
      <c r="E178" s="11" t="str">
        <f>IFERROR(VLOOKUP(C178,'Plan Cultivos'!$A$5:$X$204,4,FALSE()),"")</f>
        <v/>
      </c>
      <c r="F178" s="9"/>
      <c r="G178" s="9"/>
      <c r="H178" s="11" t="str">
        <f t="shared" si="6"/>
        <v/>
      </c>
      <c r="I178" s="9"/>
      <c r="J178" s="9"/>
      <c r="K178" s="15"/>
      <c r="L178" s="16" t="str">
        <f t="shared" si="7"/>
        <v/>
      </c>
      <c r="M178" s="16" t="str">
        <f>IF(C178="","",SUMIF(Insumos!$B$5:$B$304,C178,Insumos!$K$5:$K$304))</f>
        <v/>
      </c>
      <c r="N178" s="16" t="str">
        <f t="shared" si="8"/>
        <v/>
      </c>
      <c r="O178" s="9"/>
      <c r="P178" s="9"/>
      <c r="Q178" s="9"/>
      <c r="R178" s="9"/>
    </row>
    <row r="179" spans="1:18" x14ac:dyDescent="0.3">
      <c r="A179" s="10" t="s">
        <v>1700</v>
      </c>
      <c r="B179" s="12"/>
      <c r="C179" s="9"/>
      <c r="D179" s="11" t="str">
        <f>IFERROR(VLOOKUP(C179,'Plan Cultivos'!$A$5:$X$204,2,FALSE()),"")</f>
        <v/>
      </c>
      <c r="E179" s="11" t="str">
        <f>IFERROR(VLOOKUP(C179,'Plan Cultivos'!$A$5:$X$204,4,FALSE()),"")</f>
        <v/>
      </c>
      <c r="F179" s="9"/>
      <c r="G179" s="9"/>
      <c r="H179" s="11" t="str">
        <f t="shared" si="6"/>
        <v/>
      </c>
      <c r="I179" s="9"/>
      <c r="J179" s="9"/>
      <c r="K179" s="15"/>
      <c r="L179" s="16" t="str">
        <f t="shared" si="7"/>
        <v/>
      </c>
      <c r="M179" s="16" t="str">
        <f>IF(C179="","",SUMIF(Insumos!$B$5:$B$304,C179,Insumos!$K$5:$K$304))</f>
        <v/>
      </c>
      <c r="N179" s="16" t="str">
        <f t="shared" si="8"/>
        <v/>
      </c>
      <c r="O179" s="9"/>
      <c r="P179" s="9"/>
      <c r="Q179" s="9"/>
      <c r="R179" s="9"/>
    </row>
    <row r="180" spans="1:18" x14ac:dyDescent="0.3">
      <c r="A180" s="10" t="s">
        <v>1701</v>
      </c>
      <c r="B180" s="12"/>
      <c r="C180" s="9"/>
      <c r="D180" s="11" t="str">
        <f>IFERROR(VLOOKUP(C180,'Plan Cultivos'!$A$5:$X$204,2,FALSE()),"")</f>
        <v/>
      </c>
      <c r="E180" s="11" t="str">
        <f>IFERROR(VLOOKUP(C180,'Plan Cultivos'!$A$5:$X$204,4,FALSE()),"")</f>
        <v/>
      </c>
      <c r="F180" s="9"/>
      <c r="G180" s="9"/>
      <c r="H180" s="11" t="str">
        <f t="shared" si="6"/>
        <v/>
      </c>
      <c r="I180" s="9"/>
      <c r="J180" s="9"/>
      <c r="K180" s="15"/>
      <c r="L180" s="16" t="str">
        <f t="shared" si="7"/>
        <v/>
      </c>
      <c r="M180" s="16" t="str">
        <f>IF(C180="","",SUMIF(Insumos!$B$5:$B$304,C180,Insumos!$K$5:$K$304))</f>
        <v/>
      </c>
      <c r="N180" s="16" t="str">
        <f t="shared" si="8"/>
        <v/>
      </c>
      <c r="O180" s="9"/>
      <c r="P180" s="9"/>
      <c r="Q180" s="9"/>
      <c r="R180" s="9"/>
    </row>
    <row r="181" spans="1:18" x14ac:dyDescent="0.3">
      <c r="A181" s="10" t="s">
        <v>1702</v>
      </c>
      <c r="B181" s="12"/>
      <c r="C181" s="9"/>
      <c r="D181" s="11" t="str">
        <f>IFERROR(VLOOKUP(C181,'Plan Cultivos'!$A$5:$X$204,2,FALSE()),"")</f>
        <v/>
      </c>
      <c r="E181" s="11" t="str">
        <f>IFERROR(VLOOKUP(C181,'Plan Cultivos'!$A$5:$X$204,4,FALSE()),"")</f>
        <v/>
      </c>
      <c r="F181" s="9"/>
      <c r="G181" s="9"/>
      <c r="H181" s="11" t="str">
        <f t="shared" si="6"/>
        <v/>
      </c>
      <c r="I181" s="9"/>
      <c r="J181" s="9"/>
      <c r="K181" s="15"/>
      <c r="L181" s="16" t="str">
        <f t="shared" si="7"/>
        <v/>
      </c>
      <c r="M181" s="16" t="str">
        <f>IF(C181="","",SUMIF(Insumos!$B$5:$B$304,C181,Insumos!$K$5:$K$304))</f>
        <v/>
      </c>
      <c r="N181" s="16" t="str">
        <f t="shared" si="8"/>
        <v/>
      </c>
      <c r="O181" s="9"/>
      <c r="P181" s="9"/>
      <c r="Q181" s="9"/>
      <c r="R181" s="9"/>
    </row>
    <row r="182" spans="1:18" x14ac:dyDescent="0.3">
      <c r="A182" s="10" t="s">
        <v>1703</v>
      </c>
      <c r="B182" s="12"/>
      <c r="C182" s="9"/>
      <c r="D182" s="11" t="str">
        <f>IFERROR(VLOOKUP(C182,'Plan Cultivos'!$A$5:$X$204,2,FALSE()),"")</f>
        <v/>
      </c>
      <c r="E182" s="11" t="str">
        <f>IFERROR(VLOOKUP(C182,'Plan Cultivos'!$A$5:$X$204,4,FALSE()),"")</f>
        <v/>
      </c>
      <c r="F182" s="9"/>
      <c r="G182" s="9"/>
      <c r="H182" s="11" t="str">
        <f t="shared" si="6"/>
        <v/>
      </c>
      <c r="I182" s="9"/>
      <c r="J182" s="9"/>
      <c r="K182" s="15"/>
      <c r="L182" s="16" t="str">
        <f t="shared" si="7"/>
        <v/>
      </c>
      <c r="M182" s="16" t="str">
        <f>IF(C182="","",SUMIF(Insumos!$B$5:$B$304,C182,Insumos!$K$5:$K$304))</f>
        <v/>
      </c>
      <c r="N182" s="16" t="str">
        <f t="shared" si="8"/>
        <v/>
      </c>
      <c r="O182" s="9"/>
      <c r="P182" s="9"/>
      <c r="Q182" s="9"/>
      <c r="R182" s="9"/>
    </row>
    <row r="183" spans="1:18" x14ac:dyDescent="0.3">
      <c r="A183" s="10" t="s">
        <v>1704</v>
      </c>
      <c r="B183" s="12"/>
      <c r="C183" s="9"/>
      <c r="D183" s="11" t="str">
        <f>IFERROR(VLOOKUP(C183,'Plan Cultivos'!$A$5:$X$204,2,FALSE()),"")</f>
        <v/>
      </c>
      <c r="E183" s="11" t="str">
        <f>IFERROR(VLOOKUP(C183,'Plan Cultivos'!$A$5:$X$204,4,FALSE()),"")</f>
        <v/>
      </c>
      <c r="F183" s="9"/>
      <c r="G183" s="9"/>
      <c r="H183" s="11" t="str">
        <f t="shared" si="6"/>
        <v/>
      </c>
      <c r="I183" s="9"/>
      <c r="J183" s="9"/>
      <c r="K183" s="15"/>
      <c r="L183" s="16" t="str">
        <f t="shared" si="7"/>
        <v/>
      </c>
      <c r="M183" s="16" t="str">
        <f>IF(C183="","",SUMIF(Insumos!$B$5:$B$304,C183,Insumos!$K$5:$K$304))</f>
        <v/>
      </c>
      <c r="N183" s="16" t="str">
        <f t="shared" si="8"/>
        <v/>
      </c>
      <c r="O183" s="9"/>
      <c r="P183" s="9"/>
      <c r="Q183" s="9"/>
      <c r="R183" s="9"/>
    </row>
    <row r="184" spans="1:18" x14ac:dyDescent="0.3">
      <c r="A184" s="10" t="s">
        <v>1705</v>
      </c>
      <c r="B184" s="12"/>
      <c r="C184" s="9"/>
      <c r="D184" s="11" t="str">
        <f>IFERROR(VLOOKUP(C184,'Plan Cultivos'!$A$5:$X$204,2,FALSE()),"")</f>
        <v/>
      </c>
      <c r="E184" s="11" t="str">
        <f>IFERROR(VLOOKUP(C184,'Plan Cultivos'!$A$5:$X$204,4,FALSE()),"")</f>
        <v/>
      </c>
      <c r="F184" s="9"/>
      <c r="G184" s="9"/>
      <c r="H184" s="11" t="str">
        <f t="shared" si="6"/>
        <v/>
      </c>
      <c r="I184" s="9"/>
      <c r="J184" s="9"/>
      <c r="K184" s="15"/>
      <c r="L184" s="16" t="str">
        <f t="shared" si="7"/>
        <v/>
      </c>
      <c r="M184" s="16" t="str">
        <f>IF(C184="","",SUMIF(Insumos!$B$5:$B$304,C184,Insumos!$K$5:$K$304))</f>
        <v/>
      </c>
      <c r="N184" s="16" t="str">
        <f t="shared" si="8"/>
        <v/>
      </c>
      <c r="O184" s="9"/>
      <c r="P184" s="9"/>
      <c r="Q184" s="9"/>
      <c r="R184" s="9"/>
    </row>
    <row r="185" spans="1:18" x14ac:dyDescent="0.3">
      <c r="A185" s="10" t="s">
        <v>1706</v>
      </c>
      <c r="B185" s="12"/>
      <c r="C185" s="9"/>
      <c r="D185" s="11" t="str">
        <f>IFERROR(VLOOKUP(C185,'Plan Cultivos'!$A$5:$X$204,2,FALSE()),"")</f>
        <v/>
      </c>
      <c r="E185" s="11" t="str">
        <f>IFERROR(VLOOKUP(C185,'Plan Cultivos'!$A$5:$X$204,4,FALSE()),"")</f>
        <v/>
      </c>
      <c r="F185" s="9"/>
      <c r="G185" s="9"/>
      <c r="H185" s="11" t="str">
        <f t="shared" si="6"/>
        <v/>
      </c>
      <c r="I185" s="9"/>
      <c r="J185" s="9"/>
      <c r="K185" s="15"/>
      <c r="L185" s="16" t="str">
        <f t="shared" si="7"/>
        <v/>
      </c>
      <c r="M185" s="16" t="str">
        <f>IF(C185="","",SUMIF(Insumos!$B$5:$B$304,C185,Insumos!$K$5:$K$304))</f>
        <v/>
      </c>
      <c r="N185" s="16" t="str">
        <f t="shared" si="8"/>
        <v/>
      </c>
      <c r="O185" s="9"/>
      <c r="P185" s="9"/>
      <c r="Q185" s="9"/>
      <c r="R185" s="9"/>
    </row>
    <row r="186" spans="1:18" x14ac:dyDescent="0.3">
      <c r="A186" s="10" t="s">
        <v>1707</v>
      </c>
      <c r="B186" s="12"/>
      <c r="C186" s="9"/>
      <c r="D186" s="11" t="str">
        <f>IFERROR(VLOOKUP(C186,'Plan Cultivos'!$A$5:$X$204,2,FALSE()),"")</f>
        <v/>
      </c>
      <c r="E186" s="11" t="str">
        <f>IFERROR(VLOOKUP(C186,'Plan Cultivos'!$A$5:$X$204,4,FALSE()),"")</f>
        <v/>
      </c>
      <c r="F186" s="9"/>
      <c r="G186" s="9"/>
      <c r="H186" s="11" t="str">
        <f t="shared" si="6"/>
        <v/>
      </c>
      <c r="I186" s="9"/>
      <c r="J186" s="9"/>
      <c r="K186" s="15"/>
      <c r="L186" s="16" t="str">
        <f t="shared" si="7"/>
        <v/>
      </c>
      <c r="M186" s="16" t="str">
        <f>IF(C186="","",SUMIF(Insumos!$B$5:$B$304,C186,Insumos!$K$5:$K$304))</f>
        <v/>
      </c>
      <c r="N186" s="16" t="str">
        <f t="shared" si="8"/>
        <v/>
      </c>
      <c r="O186" s="9"/>
      <c r="P186" s="9"/>
      <c r="Q186" s="9"/>
      <c r="R186" s="9"/>
    </row>
    <row r="187" spans="1:18" x14ac:dyDescent="0.3">
      <c r="A187" s="10" t="s">
        <v>1708</v>
      </c>
      <c r="B187" s="12"/>
      <c r="C187" s="9"/>
      <c r="D187" s="11" t="str">
        <f>IFERROR(VLOOKUP(C187,'Plan Cultivos'!$A$5:$X$204,2,FALSE()),"")</f>
        <v/>
      </c>
      <c r="E187" s="11" t="str">
        <f>IFERROR(VLOOKUP(C187,'Plan Cultivos'!$A$5:$X$204,4,FALSE()),"")</f>
        <v/>
      </c>
      <c r="F187" s="9"/>
      <c r="G187" s="9"/>
      <c r="H187" s="11" t="str">
        <f t="shared" si="6"/>
        <v/>
      </c>
      <c r="I187" s="9"/>
      <c r="J187" s="9"/>
      <c r="K187" s="15"/>
      <c r="L187" s="16" t="str">
        <f t="shared" si="7"/>
        <v/>
      </c>
      <c r="M187" s="16" t="str">
        <f>IF(C187="","",SUMIF(Insumos!$B$5:$B$304,C187,Insumos!$K$5:$K$304))</f>
        <v/>
      </c>
      <c r="N187" s="16" t="str">
        <f t="shared" si="8"/>
        <v/>
      </c>
      <c r="O187" s="9"/>
      <c r="P187" s="9"/>
      <c r="Q187" s="9"/>
      <c r="R187" s="9"/>
    </row>
    <row r="188" spans="1:18" x14ac:dyDescent="0.3">
      <c r="A188" s="10" t="s">
        <v>1709</v>
      </c>
      <c r="B188" s="12"/>
      <c r="C188" s="9"/>
      <c r="D188" s="11" t="str">
        <f>IFERROR(VLOOKUP(C188,'Plan Cultivos'!$A$5:$X$204,2,FALSE()),"")</f>
        <v/>
      </c>
      <c r="E188" s="11" t="str">
        <f>IFERROR(VLOOKUP(C188,'Plan Cultivos'!$A$5:$X$204,4,FALSE()),"")</f>
        <v/>
      </c>
      <c r="F188" s="9"/>
      <c r="G188" s="9"/>
      <c r="H188" s="11" t="str">
        <f t="shared" si="6"/>
        <v/>
      </c>
      <c r="I188" s="9"/>
      <c r="J188" s="9"/>
      <c r="K188" s="15"/>
      <c r="L188" s="16" t="str">
        <f t="shared" si="7"/>
        <v/>
      </c>
      <c r="M188" s="16" t="str">
        <f>IF(C188="","",SUMIF(Insumos!$B$5:$B$304,C188,Insumos!$K$5:$K$304))</f>
        <v/>
      </c>
      <c r="N188" s="16" t="str">
        <f t="shared" si="8"/>
        <v/>
      </c>
      <c r="O188" s="9"/>
      <c r="P188" s="9"/>
      <c r="Q188" s="9"/>
      <c r="R188" s="9"/>
    </row>
    <row r="189" spans="1:18" x14ac:dyDescent="0.3">
      <c r="A189" s="10" t="s">
        <v>1710</v>
      </c>
      <c r="B189" s="12"/>
      <c r="C189" s="9"/>
      <c r="D189" s="11" t="str">
        <f>IFERROR(VLOOKUP(C189,'Plan Cultivos'!$A$5:$X$204,2,FALSE()),"")</f>
        <v/>
      </c>
      <c r="E189" s="11" t="str">
        <f>IFERROR(VLOOKUP(C189,'Plan Cultivos'!$A$5:$X$204,4,FALSE()),"")</f>
        <v/>
      </c>
      <c r="F189" s="9"/>
      <c r="G189" s="9"/>
      <c r="H189" s="11" t="str">
        <f t="shared" si="6"/>
        <v/>
      </c>
      <c r="I189" s="9"/>
      <c r="J189" s="9"/>
      <c r="K189" s="15"/>
      <c r="L189" s="16" t="str">
        <f t="shared" si="7"/>
        <v/>
      </c>
      <c r="M189" s="16" t="str">
        <f>IF(C189="","",SUMIF(Insumos!$B$5:$B$304,C189,Insumos!$K$5:$K$304))</f>
        <v/>
      </c>
      <c r="N189" s="16" t="str">
        <f t="shared" si="8"/>
        <v/>
      </c>
      <c r="O189" s="9"/>
      <c r="P189" s="9"/>
      <c r="Q189" s="9"/>
      <c r="R189" s="9"/>
    </row>
    <row r="190" spans="1:18" x14ac:dyDescent="0.3">
      <c r="A190" s="10" t="s">
        <v>1711</v>
      </c>
      <c r="B190" s="12"/>
      <c r="C190" s="9"/>
      <c r="D190" s="11" t="str">
        <f>IFERROR(VLOOKUP(C190,'Plan Cultivos'!$A$5:$X$204,2,FALSE()),"")</f>
        <v/>
      </c>
      <c r="E190" s="11" t="str">
        <f>IFERROR(VLOOKUP(C190,'Plan Cultivos'!$A$5:$X$204,4,FALSE()),"")</f>
        <v/>
      </c>
      <c r="F190" s="9"/>
      <c r="G190" s="9"/>
      <c r="H190" s="11" t="str">
        <f t="shared" si="6"/>
        <v/>
      </c>
      <c r="I190" s="9"/>
      <c r="J190" s="9"/>
      <c r="K190" s="15"/>
      <c r="L190" s="16" t="str">
        <f t="shared" si="7"/>
        <v/>
      </c>
      <c r="M190" s="16" t="str">
        <f>IF(C190="","",SUMIF(Insumos!$B$5:$B$304,C190,Insumos!$K$5:$K$304))</f>
        <v/>
      </c>
      <c r="N190" s="16" t="str">
        <f t="shared" si="8"/>
        <v/>
      </c>
      <c r="O190" s="9"/>
      <c r="P190" s="9"/>
      <c r="Q190" s="9"/>
      <c r="R190" s="9"/>
    </row>
    <row r="191" spans="1:18" x14ac:dyDescent="0.3">
      <c r="A191" s="10" t="s">
        <v>1712</v>
      </c>
      <c r="B191" s="12"/>
      <c r="C191" s="9"/>
      <c r="D191" s="11" t="str">
        <f>IFERROR(VLOOKUP(C191,'Plan Cultivos'!$A$5:$X$204,2,FALSE()),"")</f>
        <v/>
      </c>
      <c r="E191" s="11" t="str">
        <f>IFERROR(VLOOKUP(C191,'Plan Cultivos'!$A$5:$X$204,4,FALSE()),"")</f>
        <v/>
      </c>
      <c r="F191" s="9"/>
      <c r="G191" s="9"/>
      <c r="H191" s="11" t="str">
        <f t="shared" si="6"/>
        <v/>
      </c>
      <c r="I191" s="9"/>
      <c r="J191" s="9"/>
      <c r="K191" s="15"/>
      <c r="L191" s="16" t="str">
        <f t="shared" si="7"/>
        <v/>
      </c>
      <c r="M191" s="16" t="str">
        <f>IF(C191="","",SUMIF(Insumos!$B$5:$B$304,C191,Insumos!$K$5:$K$304))</f>
        <v/>
      </c>
      <c r="N191" s="16" t="str">
        <f t="shared" si="8"/>
        <v/>
      </c>
      <c r="O191" s="9"/>
      <c r="P191" s="9"/>
      <c r="Q191" s="9"/>
      <c r="R191" s="9"/>
    </row>
    <row r="192" spans="1:18" x14ac:dyDescent="0.3">
      <c r="A192" s="10" t="s">
        <v>1713</v>
      </c>
      <c r="B192" s="12"/>
      <c r="C192" s="9"/>
      <c r="D192" s="11" t="str">
        <f>IFERROR(VLOOKUP(C192,'Plan Cultivos'!$A$5:$X$204,2,FALSE()),"")</f>
        <v/>
      </c>
      <c r="E192" s="11" t="str">
        <f>IFERROR(VLOOKUP(C192,'Plan Cultivos'!$A$5:$X$204,4,FALSE()),"")</f>
        <v/>
      </c>
      <c r="F192" s="9"/>
      <c r="G192" s="9"/>
      <c r="H192" s="11" t="str">
        <f t="shared" si="6"/>
        <v/>
      </c>
      <c r="I192" s="9"/>
      <c r="J192" s="9"/>
      <c r="K192" s="15"/>
      <c r="L192" s="16" t="str">
        <f t="shared" si="7"/>
        <v/>
      </c>
      <c r="M192" s="16" t="str">
        <f>IF(C192="","",SUMIF(Insumos!$B$5:$B$304,C192,Insumos!$K$5:$K$304))</f>
        <v/>
      </c>
      <c r="N192" s="16" t="str">
        <f t="shared" si="8"/>
        <v/>
      </c>
      <c r="O192" s="9"/>
      <c r="P192" s="9"/>
      <c r="Q192" s="9"/>
      <c r="R192" s="9"/>
    </row>
    <row r="193" spans="1:18" x14ac:dyDescent="0.3">
      <c r="A193" s="10" t="s">
        <v>1714</v>
      </c>
      <c r="B193" s="12"/>
      <c r="C193" s="9"/>
      <c r="D193" s="11" t="str">
        <f>IFERROR(VLOOKUP(C193,'Plan Cultivos'!$A$5:$X$204,2,FALSE()),"")</f>
        <v/>
      </c>
      <c r="E193" s="11" t="str">
        <f>IFERROR(VLOOKUP(C193,'Plan Cultivos'!$A$5:$X$204,4,FALSE()),"")</f>
        <v/>
      </c>
      <c r="F193" s="9"/>
      <c r="G193" s="9"/>
      <c r="H193" s="11" t="str">
        <f t="shared" si="6"/>
        <v/>
      </c>
      <c r="I193" s="9"/>
      <c r="J193" s="9"/>
      <c r="K193" s="15"/>
      <c r="L193" s="16" t="str">
        <f t="shared" si="7"/>
        <v/>
      </c>
      <c r="M193" s="16" t="str">
        <f>IF(C193="","",SUMIF(Insumos!$B$5:$B$304,C193,Insumos!$K$5:$K$304))</f>
        <v/>
      </c>
      <c r="N193" s="16" t="str">
        <f t="shared" si="8"/>
        <v/>
      </c>
      <c r="O193" s="9"/>
      <c r="P193" s="9"/>
      <c r="Q193" s="9"/>
      <c r="R193" s="9"/>
    </row>
    <row r="194" spans="1:18" x14ac:dyDescent="0.3">
      <c r="A194" s="10" t="s">
        <v>1715</v>
      </c>
      <c r="B194" s="12"/>
      <c r="C194" s="9"/>
      <c r="D194" s="11" t="str">
        <f>IFERROR(VLOOKUP(C194,'Plan Cultivos'!$A$5:$X$204,2,FALSE()),"")</f>
        <v/>
      </c>
      <c r="E194" s="11" t="str">
        <f>IFERROR(VLOOKUP(C194,'Plan Cultivos'!$A$5:$X$204,4,FALSE()),"")</f>
        <v/>
      </c>
      <c r="F194" s="9"/>
      <c r="G194" s="9"/>
      <c r="H194" s="11" t="str">
        <f t="shared" si="6"/>
        <v/>
      </c>
      <c r="I194" s="9"/>
      <c r="J194" s="9"/>
      <c r="K194" s="15"/>
      <c r="L194" s="16" t="str">
        <f t="shared" si="7"/>
        <v/>
      </c>
      <c r="M194" s="16" t="str">
        <f>IF(C194="","",SUMIF(Insumos!$B$5:$B$304,C194,Insumos!$K$5:$K$304))</f>
        <v/>
      </c>
      <c r="N194" s="16" t="str">
        <f t="shared" si="8"/>
        <v/>
      </c>
      <c r="O194" s="9"/>
      <c r="P194" s="9"/>
      <c r="Q194" s="9"/>
      <c r="R194" s="9"/>
    </row>
    <row r="195" spans="1:18" x14ac:dyDescent="0.3">
      <c r="A195" s="10" t="s">
        <v>1716</v>
      </c>
      <c r="B195" s="12"/>
      <c r="C195" s="9"/>
      <c r="D195" s="11" t="str">
        <f>IFERROR(VLOOKUP(C195,'Plan Cultivos'!$A$5:$X$204,2,FALSE()),"")</f>
        <v/>
      </c>
      <c r="E195" s="11" t="str">
        <f>IFERROR(VLOOKUP(C195,'Plan Cultivos'!$A$5:$X$204,4,FALSE()),"")</f>
        <v/>
      </c>
      <c r="F195" s="9"/>
      <c r="G195" s="9"/>
      <c r="H195" s="11" t="str">
        <f t="shared" si="6"/>
        <v/>
      </c>
      <c r="I195" s="9"/>
      <c r="J195" s="9"/>
      <c r="K195" s="15"/>
      <c r="L195" s="16" t="str">
        <f t="shared" si="7"/>
        <v/>
      </c>
      <c r="M195" s="16" t="str">
        <f>IF(C195="","",SUMIF(Insumos!$B$5:$B$304,C195,Insumos!$K$5:$K$304))</f>
        <v/>
      </c>
      <c r="N195" s="16" t="str">
        <f t="shared" si="8"/>
        <v/>
      </c>
      <c r="O195" s="9"/>
      <c r="P195" s="9"/>
      <c r="Q195" s="9"/>
      <c r="R195" s="9"/>
    </row>
    <row r="196" spans="1:18" x14ac:dyDescent="0.3">
      <c r="A196" s="10" t="s">
        <v>1717</v>
      </c>
      <c r="B196" s="12"/>
      <c r="C196" s="9"/>
      <c r="D196" s="11" t="str">
        <f>IFERROR(VLOOKUP(C196,'Plan Cultivos'!$A$5:$X$204,2,FALSE()),"")</f>
        <v/>
      </c>
      <c r="E196" s="11" t="str">
        <f>IFERROR(VLOOKUP(C196,'Plan Cultivos'!$A$5:$X$204,4,FALSE()),"")</f>
        <v/>
      </c>
      <c r="F196" s="9"/>
      <c r="G196" s="9"/>
      <c r="H196" s="11" t="str">
        <f t="shared" si="6"/>
        <v/>
      </c>
      <c r="I196" s="9"/>
      <c r="J196" s="9"/>
      <c r="K196" s="15"/>
      <c r="L196" s="16" t="str">
        <f t="shared" si="7"/>
        <v/>
      </c>
      <c r="M196" s="16" t="str">
        <f>IF(C196="","",SUMIF(Insumos!$B$5:$B$304,C196,Insumos!$K$5:$K$304))</f>
        <v/>
      </c>
      <c r="N196" s="16" t="str">
        <f t="shared" si="8"/>
        <v/>
      </c>
      <c r="O196" s="9"/>
      <c r="P196" s="9"/>
      <c r="Q196" s="9"/>
      <c r="R196" s="9"/>
    </row>
    <row r="197" spans="1:18" x14ac:dyDescent="0.3">
      <c r="A197" s="10" t="s">
        <v>1718</v>
      </c>
      <c r="B197" s="12"/>
      <c r="C197" s="9"/>
      <c r="D197" s="11" t="str">
        <f>IFERROR(VLOOKUP(C197,'Plan Cultivos'!$A$5:$X$204,2,FALSE()),"")</f>
        <v/>
      </c>
      <c r="E197" s="11" t="str">
        <f>IFERROR(VLOOKUP(C197,'Plan Cultivos'!$A$5:$X$204,4,FALSE()),"")</f>
        <v/>
      </c>
      <c r="F197" s="9"/>
      <c r="G197" s="9"/>
      <c r="H197" s="11" t="str">
        <f t="shared" ref="H197:H260" si="9">IF(F197="","",MAX(0,F197-G197))</f>
        <v/>
      </c>
      <c r="I197" s="9"/>
      <c r="J197" s="9"/>
      <c r="K197" s="15"/>
      <c r="L197" s="16" t="str">
        <f t="shared" ref="L197:L260" si="10">IF(OR(H197="",K197=""),"",H197*K197)</f>
        <v/>
      </c>
      <c r="M197" s="16" t="str">
        <f>IF(C197="","",SUMIF(Insumos!$B$5:$B$304,C197,Insumos!$K$5:$K$304))</f>
        <v/>
      </c>
      <c r="N197" s="16" t="str">
        <f t="shared" ref="N197:N260" si="11">IF(L197="","",L197-M197)</f>
        <v/>
      </c>
      <c r="O197" s="9"/>
      <c r="P197" s="9"/>
      <c r="Q197" s="9"/>
      <c r="R197" s="9"/>
    </row>
    <row r="198" spans="1:18" x14ac:dyDescent="0.3">
      <c r="A198" s="10" t="s">
        <v>1719</v>
      </c>
      <c r="B198" s="12"/>
      <c r="C198" s="9"/>
      <c r="D198" s="11" t="str">
        <f>IFERROR(VLOOKUP(C198,'Plan Cultivos'!$A$5:$X$204,2,FALSE()),"")</f>
        <v/>
      </c>
      <c r="E198" s="11" t="str">
        <f>IFERROR(VLOOKUP(C198,'Plan Cultivos'!$A$5:$X$204,4,FALSE()),"")</f>
        <v/>
      </c>
      <c r="F198" s="9"/>
      <c r="G198" s="9"/>
      <c r="H198" s="11" t="str">
        <f t="shared" si="9"/>
        <v/>
      </c>
      <c r="I198" s="9"/>
      <c r="J198" s="9"/>
      <c r="K198" s="15"/>
      <c r="L198" s="16" t="str">
        <f t="shared" si="10"/>
        <v/>
      </c>
      <c r="M198" s="16" t="str">
        <f>IF(C198="","",SUMIF(Insumos!$B$5:$B$304,C198,Insumos!$K$5:$K$304))</f>
        <v/>
      </c>
      <c r="N198" s="16" t="str">
        <f t="shared" si="11"/>
        <v/>
      </c>
      <c r="O198" s="9"/>
      <c r="P198" s="9"/>
      <c r="Q198" s="9"/>
      <c r="R198" s="9"/>
    </row>
    <row r="199" spans="1:18" x14ac:dyDescent="0.3">
      <c r="A199" s="10" t="s">
        <v>1720</v>
      </c>
      <c r="B199" s="12"/>
      <c r="C199" s="9"/>
      <c r="D199" s="11" t="str">
        <f>IFERROR(VLOOKUP(C199,'Plan Cultivos'!$A$5:$X$204,2,FALSE()),"")</f>
        <v/>
      </c>
      <c r="E199" s="11" t="str">
        <f>IFERROR(VLOOKUP(C199,'Plan Cultivos'!$A$5:$X$204,4,FALSE()),"")</f>
        <v/>
      </c>
      <c r="F199" s="9"/>
      <c r="G199" s="9"/>
      <c r="H199" s="11" t="str">
        <f t="shared" si="9"/>
        <v/>
      </c>
      <c r="I199" s="9"/>
      <c r="J199" s="9"/>
      <c r="K199" s="15"/>
      <c r="L199" s="16" t="str">
        <f t="shared" si="10"/>
        <v/>
      </c>
      <c r="M199" s="16" t="str">
        <f>IF(C199="","",SUMIF(Insumos!$B$5:$B$304,C199,Insumos!$K$5:$K$304))</f>
        <v/>
      </c>
      <c r="N199" s="16" t="str">
        <f t="shared" si="11"/>
        <v/>
      </c>
      <c r="O199" s="9"/>
      <c r="P199" s="9"/>
      <c r="Q199" s="9"/>
      <c r="R199" s="9"/>
    </row>
    <row r="200" spans="1:18" x14ac:dyDescent="0.3">
      <c r="A200" s="10" t="s">
        <v>1721</v>
      </c>
      <c r="B200" s="12"/>
      <c r="C200" s="9"/>
      <c r="D200" s="11" t="str">
        <f>IFERROR(VLOOKUP(C200,'Plan Cultivos'!$A$5:$X$204,2,FALSE()),"")</f>
        <v/>
      </c>
      <c r="E200" s="11" t="str">
        <f>IFERROR(VLOOKUP(C200,'Plan Cultivos'!$A$5:$X$204,4,FALSE()),"")</f>
        <v/>
      </c>
      <c r="F200" s="9"/>
      <c r="G200" s="9"/>
      <c r="H200" s="11" t="str">
        <f t="shared" si="9"/>
        <v/>
      </c>
      <c r="I200" s="9"/>
      <c r="J200" s="9"/>
      <c r="K200" s="15"/>
      <c r="L200" s="16" t="str">
        <f t="shared" si="10"/>
        <v/>
      </c>
      <c r="M200" s="16" t="str">
        <f>IF(C200="","",SUMIF(Insumos!$B$5:$B$304,C200,Insumos!$K$5:$K$304))</f>
        <v/>
      </c>
      <c r="N200" s="16" t="str">
        <f t="shared" si="11"/>
        <v/>
      </c>
      <c r="O200" s="9"/>
      <c r="P200" s="9"/>
      <c r="Q200" s="9"/>
      <c r="R200" s="9"/>
    </row>
    <row r="201" spans="1:18" x14ac:dyDescent="0.3">
      <c r="A201" s="10" t="s">
        <v>1722</v>
      </c>
      <c r="B201" s="12"/>
      <c r="C201" s="9"/>
      <c r="D201" s="11" t="str">
        <f>IFERROR(VLOOKUP(C201,'Plan Cultivos'!$A$5:$X$204,2,FALSE()),"")</f>
        <v/>
      </c>
      <c r="E201" s="11" t="str">
        <f>IFERROR(VLOOKUP(C201,'Plan Cultivos'!$A$5:$X$204,4,FALSE()),"")</f>
        <v/>
      </c>
      <c r="F201" s="9"/>
      <c r="G201" s="9"/>
      <c r="H201" s="11" t="str">
        <f t="shared" si="9"/>
        <v/>
      </c>
      <c r="I201" s="9"/>
      <c r="J201" s="9"/>
      <c r="K201" s="15"/>
      <c r="L201" s="16" t="str">
        <f t="shared" si="10"/>
        <v/>
      </c>
      <c r="M201" s="16" t="str">
        <f>IF(C201="","",SUMIF(Insumos!$B$5:$B$304,C201,Insumos!$K$5:$K$304))</f>
        <v/>
      </c>
      <c r="N201" s="16" t="str">
        <f t="shared" si="11"/>
        <v/>
      </c>
      <c r="O201" s="9"/>
      <c r="P201" s="9"/>
      <c r="Q201" s="9"/>
      <c r="R201" s="9"/>
    </row>
    <row r="202" spans="1:18" x14ac:dyDescent="0.3">
      <c r="A202" s="10" t="s">
        <v>1723</v>
      </c>
      <c r="B202" s="12"/>
      <c r="C202" s="9"/>
      <c r="D202" s="11" t="str">
        <f>IFERROR(VLOOKUP(C202,'Plan Cultivos'!$A$5:$X$204,2,FALSE()),"")</f>
        <v/>
      </c>
      <c r="E202" s="11" t="str">
        <f>IFERROR(VLOOKUP(C202,'Plan Cultivos'!$A$5:$X$204,4,FALSE()),"")</f>
        <v/>
      </c>
      <c r="F202" s="9"/>
      <c r="G202" s="9"/>
      <c r="H202" s="11" t="str">
        <f t="shared" si="9"/>
        <v/>
      </c>
      <c r="I202" s="9"/>
      <c r="J202" s="9"/>
      <c r="K202" s="15"/>
      <c r="L202" s="16" t="str">
        <f t="shared" si="10"/>
        <v/>
      </c>
      <c r="M202" s="16" t="str">
        <f>IF(C202="","",SUMIF(Insumos!$B$5:$B$304,C202,Insumos!$K$5:$K$304))</f>
        <v/>
      </c>
      <c r="N202" s="16" t="str">
        <f t="shared" si="11"/>
        <v/>
      </c>
      <c r="O202" s="9"/>
      <c r="P202" s="9"/>
      <c r="Q202" s="9"/>
      <c r="R202" s="9"/>
    </row>
    <row r="203" spans="1:18" x14ac:dyDescent="0.3">
      <c r="A203" s="10" t="s">
        <v>1724</v>
      </c>
      <c r="B203" s="12"/>
      <c r="C203" s="9"/>
      <c r="D203" s="11" t="str">
        <f>IFERROR(VLOOKUP(C203,'Plan Cultivos'!$A$5:$X$204,2,FALSE()),"")</f>
        <v/>
      </c>
      <c r="E203" s="11" t="str">
        <f>IFERROR(VLOOKUP(C203,'Plan Cultivos'!$A$5:$X$204,4,FALSE()),"")</f>
        <v/>
      </c>
      <c r="F203" s="9"/>
      <c r="G203" s="9"/>
      <c r="H203" s="11" t="str">
        <f t="shared" si="9"/>
        <v/>
      </c>
      <c r="I203" s="9"/>
      <c r="J203" s="9"/>
      <c r="K203" s="15"/>
      <c r="L203" s="16" t="str">
        <f t="shared" si="10"/>
        <v/>
      </c>
      <c r="M203" s="16" t="str">
        <f>IF(C203="","",SUMIF(Insumos!$B$5:$B$304,C203,Insumos!$K$5:$K$304))</f>
        <v/>
      </c>
      <c r="N203" s="16" t="str">
        <f t="shared" si="11"/>
        <v/>
      </c>
      <c r="O203" s="9"/>
      <c r="P203" s="9"/>
      <c r="Q203" s="9"/>
      <c r="R203" s="9"/>
    </row>
    <row r="204" spans="1:18" x14ac:dyDescent="0.3">
      <c r="A204" s="10" t="s">
        <v>1725</v>
      </c>
      <c r="B204" s="12"/>
      <c r="C204" s="9"/>
      <c r="D204" s="11" t="str">
        <f>IFERROR(VLOOKUP(C204,'Plan Cultivos'!$A$5:$X$204,2,FALSE()),"")</f>
        <v/>
      </c>
      <c r="E204" s="11" t="str">
        <f>IFERROR(VLOOKUP(C204,'Plan Cultivos'!$A$5:$X$204,4,FALSE()),"")</f>
        <v/>
      </c>
      <c r="F204" s="9"/>
      <c r="G204" s="9"/>
      <c r="H204" s="11" t="str">
        <f t="shared" si="9"/>
        <v/>
      </c>
      <c r="I204" s="9"/>
      <c r="J204" s="9"/>
      <c r="K204" s="15"/>
      <c r="L204" s="16" t="str">
        <f t="shared" si="10"/>
        <v/>
      </c>
      <c r="M204" s="16" t="str">
        <f>IF(C204="","",SUMIF(Insumos!$B$5:$B$304,C204,Insumos!$K$5:$K$304))</f>
        <v/>
      </c>
      <c r="N204" s="16" t="str">
        <f t="shared" si="11"/>
        <v/>
      </c>
      <c r="O204" s="9"/>
      <c r="P204" s="9"/>
      <c r="Q204" s="9"/>
      <c r="R204" s="9"/>
    </row>
    <row r="205" spans="1:18" x14ac:dyDescent="0.3">
      <c r="A205" s="10" t="s">
        <v>1726</v>
      </c>
      <c r="B205" s="12"/>
      <c r="C205" s="9"/>
      <c r="D205" s="11" t="str">
        <f>IFERROR(VLOOKUP(C205,'Plan Cultivos'!$A$5:$X$204,2,FALSE()),"")</f>
        <v/>
      </c>
      <c r="E205" s="11" t="str">
        <f>IFERROR(VLOOKUP(C205,'Plan Cultivos'!$A$5:$X$204,4,FALSE()),"")</f>
        <v/>
      </c>
      <c r="F205" s="9"/>
      <c r="G205" s="9"/>
      <c r="H205" s="11" t="str">
        <f t="shared" si="9"/>
        <v/>
      </c>
      <c r="I205" s="9"/>
      <c r="J205" s="9"/>
      <c r="K205" s="15"/>
      <c r="L205" s="16" t="str">
        <f t="shared" si="10"/>
        <v/>
      </c>
      <c r="M205" s="16" t="str">
        <f>IF(C205="","",SUMIF(Insumos!$B$5:$B$304,C205,Insumos!$K$5:$K$304))</f>
        <v/>
      </c>
      <c r="N205" s="16" t="str">
        <f t="shared" si="11"/>
        <v/>
      </c>
      <c r="O205" s="9"/>
      <c r="P205" s="9"/>
      <c r="Q205" s="9"/>
      <c r="R205" s="9"/>
    </row>
    <row r="206" spans="1:18" x14ac:dyDescent="0.3">
      <c r="A206" s="10" t="s">
        <v>1727</v>
      </c>
      <c r="B206" s="12"/>
      <c r="C206" s="9"/>
      <c r="D206" s="11" t="str">
        <f>IFERROR(VLOOKUP(C206,'Plan Cultivos'!$A$5:$X$204,2,FALSE()),"")</f>
        <v/>
      </c>
      <c r="E206" s="11" t="str">
        <f>IFERROR(VLOOKUP(C206,'Plan Cultivos'!$A$5:$X$204,4,FALSE()),"")</f>
        <v/>
      </c>
      <c r="F206" s="9"/>
      <c r="G206" s="9"/>
      <c r="H206" s="11" t="str">
        <f t="shared" si="9"/>
        <v/>
      </c>
      <c r="I206" s="9"/>
      <c r="J206" s="9"/>
      <c r="K206" s="15"/>
      <c r="L206" s="16" t="str">
        <f t="shared" si="10"/>
        <v/>
      </c>
      <c r="M206" s="16" t="str">
        <f>IF(C206="","",SUMIF(Insumos!$B$5:$B$304,C206,Insumos!$K$5:$K$304))</f>
        <v/>
      </c>
      <c r="N206" s="16" t="str">
        <f t="shared" si="11"/>
        <v/>
      </c>
      <c r="O206" s="9"/>
      <c r="P206" s="9"/>
      <c r="Q206" s="9"/>
      <c r="R206" s="9"/>
    </row>
    <row r="207" spans="1:18" x14ac:dyDescent="0.3">
      <c r="A207" s="10" t="s">
        <v>1728</v>
      </c>
      <c r="B207" s="12"/>
      <c r="C207" s="9"/>
      <c r="D207" s="11" t="str">
        <f>IFERROR(VLOOKUP(C207,'Plan Cultivos'!$A$5:$X$204,2,FALSE()),"")</f>
        <v/>
      </c>
      <c r="E207" s="11" t="str">
        <f>IFERROR(VLOOKUP(C207,'Plan Cultivos'!$A$5:$X$204,4,FALSE()),"")</f>
        <v/>
      </c>
      <c r="F207" s="9"/>
      <c r="G207" s="9"/>
      <c r="H207" s="11" t="str">
        <f t="shared" si="9"/>
        <v/>
      </c>
      <c r="I207" s="9"/>
      <c r="J207" s="9"/>
      <c r="K207" s="15"/>
      <c r="L207" s="16" t="str">
        <f t="shared" si="10"/>
        <v/>
      </c>
      <c r="M207" s="16" t="str">
        <f>IF(C207="","",SUMIF(Insumos!$B$5:$B$304,C207,Insumos!$K$5:$K$304))</f>
        <v/>
      </c>
      <c r="N207" s="16" t="str">
        <f t="shared" si="11"/>
        <v/>
      </c>
      <c r="O207" s="9"/>
      <c r="P207" s="9"/>
      <c r="Q207" s="9"/>
      <c r="R207" s="9"/>
    </row>
    <row r="208" spans="1:18" x14ac:dyDescent="0.3">
      <c r="A208" s="10" t="s">
        <v>1729</v>
      </c>
      <c r="B208" s="12"/>
      <c r="C208" s="9"/>
      <c r="D208" s="11" t="str">
        <f>IFERROR(VLOOKUP(C208,'Plan Cultivos'!$A$5:$X$204,2,FALSE()),"")</f>
        <v/>
      </c>
      <c r="E208" s="11" t="str">
        <f>IFERROR(VLOOKUP(C208,'Plan Cultivos'!$A$5:$X$204,4,FALSE()),"")</f>
        <v/>
      </c>
      <c r="F208" s="9"/>
      <c r="G208" s="9"/>
      <c r="H208" s="11" t="str">
        <f t="shared" si="9"/>
        <v/>
      </c>
      <c r="I208" s="9"/>
      <c r="J208" s="9"/>
      <c r="K208" s="15"/>
      <c r="L208" s="16" t="str">
        <f t="shared" si="10"/>
        <v/>
      </c>
      <c r="M208" s="16" t="str">
        <f>IF(C208="","",SUMIF(Insumos!$B$5:$B$304,C208,Insumos!$K$5:$K$304))</f>
        <v/>
      </c>
      <c r="N208" s="16" t="str">
        <f t="shared" si="11"/>
        <v/>
      </c>
      <c r="O208" s="9"/>
      <c r="P208" s="9"/>
      <c r="Q208" s="9"/>
      <c r="R208" s="9"/>
    </row>
    <row r="209" spans="1:18" x14ac:dyDescent="0.3">
      <c r="A209" s="10" t="s">
        <v>1730</v>
      </c>
      <c r="B209" s="12"/>
      <c r="C209" s="9"/>
      <c r="D209" s="11" t="str">
        <f>IFERROR(VLOOKUP(C209,'Plan Cultivos'!$A$5:$X$204,2,FALSE()),"")</f>
        <v/>
      </c>
      <c r="E209" s="11" t="str">
        <f>IFERROR(VLOOKUP(C209,'Plan Cultivos'!$A$5:$X$204,4,FALSE()),"")</f>
        <v/>
      </c>
      <c r="F209" s="9"/>
      <c r="G209" s="9"/>
      <c r="H209" s="11" t="str">
        <f t="shared" si="9"/>
        <v/>
      </c>
      <c r="I209" s="9"/>
      <c r="J209" s="9"/>
      <c r="K209" s="15"/>
      <c r="L209" s="16" t="str">
        <f t="shared" si="10"/>
        <v/>
      </c>
      <c r="M209" s="16" t="str">
        <f>IF(C209="","",SUMIF(Insumos!$B$5:$B$304,C209,Insumos!$K$5:$K$304))</f>
        <v/>
      </c>
      <c r="N209" s="16" t="str">
        <f t="shared" si="11"/>
        <v/>
      </c>
      <c r="O209" s="9"/>
      <c r="P209" s="9"/>
      <c r="Q209" s="9"/>
      <c r="R209" s="9"/>
    </row>
    <row r="210" spans="1:18" x14ac:dyDescent="0.3">
      <c r="A210" s="10" t="s">
        <v>1731</v>
      </c>
      <c r="B210" s="12"/>
      <c r="C210" s="9"/>
      <c r="D210" s="11" t="str">
        <f>IFERROR(VLOOKUP(C210,'Plan Cultivos'!$A$5:$X$204,2,FALSE()),"")</f>
        <v/>
      </c>
      <c r="E210" s="11" t="str">
        <f>IFERROR(VLOOKUP(C210,'Plan Cultivos'!$A$5:$X$204,4,FALSE()),"")</f>
        <v/>
      </c>
      <c r="F210" s="9"/>
      <c r="G210" s="9"/>
      <c r="H210" s="11" t="str">
        <f t="shared" si="9"/>
        <v/>
      </c>
      <c r="I210" s="9"/>
      <c r="J210" s="9"/>
      <c r="K210" s="15"/>
      <c r="L210" s="16" t="str">
        <f t="shared" si="10"/>
        <v/>
      </c>
      <c r="M210" s="16" t="str">
        <f>IF(C210="","",SUMIF(Insumos!$B$5:$B$304,C210,Insumos!$K$5:$K$304))</f>
        <v/>
      </c>
      <c r="N210" s="16" t="str">
        <f t="shared" si="11"/>
        <v/>
      </c>
      <c r="O210" s="9"/>
      <c r="P210" s="9"/>
      <c r="Q210" s="9"/>
      <c r="R210" s="9"/>
    </row>
    <row r="211" spans="1:18" x14ac:dyDescent="0.3">
      <c r="A211" s="10" t="s">
        <v>1732</v>
      </c>
      <c r="B211" s="12"/>
      <c r="C211" s="9"/>
      <c r="D211" s="11" t="str">
        <f>IFERROR(VLOOKUP(C211,'Plan Cultivos'!$A$5:$X$204,2,FALSE()),"")</f>
        <v/>
      </c>
      <c r="E211" s="11" t="str">
        <f>IFERROR(VLOOKUP(C211,'Plan Cultivos'!$A$5:$X$204,4,FALSE()),"")</f>
        <v/>
      </c>
      <c r="F211" s="9"/>
      <c r="G211" s="9"/>
      <c r="H211" s="11" t="str">
        <f t="shared" si="9"/>
        <v/>
      </c>
      <c r="I211" s="9"/>
      <c r="J211" s="9"/>
      <c r="K211" s="15"/>
      <c r="L211" s="16" t="str">
        <f t="shared" si="10"/>
        <v/>
      </c>
      <c r="M211" s="16" t="str">
        <f>IF(C211="","",SUMIF(Insumos!$B$5:$B$304,C211,Insumos!$K$5:$K$304))</f>
        <v/>
      </c>
      <c r="N211" s="16" t="str">
        <f t="shared" si="11"/>
        <v/>
      </c>
      <c r="O211" s="9"/>
      <c r="P211" s="9"/>
      <c r="Q211" s="9"/>
      <c r="R211" s="9"/>
    </row>
    <row r="212" spans="1:18" x14ac:dyDescent="0.3">
      <c r="A212" s="10" t="s">
        <v>1733</v>
      </c>
      <c r="B212" s="12"/>
      <c r="C212" s="9"/>
      <c r="D212" s="11" t="str">
        <f>IFERROR(VLOOKUP(C212,'Plan Cultivos'!$A$5:$X$204,2,FALSE()),"")</f>
        <v/>
      </c>
      <c r="E212" s="11" t="str">
        <f>IFERROR(VLOOKUP(C212,'Plan Cultivos'!$A$5:$X$204,4,FALSE()),"")</f>
        <v/>
      </c>
      <c r="F212" s="9"/>
      <c r="G212" s="9"/>
      <c r="H212" s="11" t="str">
        <f t="shared" si="9"/>
        <v/>
      </c>
      <c r="I212" s="9"/>
      <c r="J212" s="9"/>
      <c r="K212" s="15"/>
      <c r="L212" s="16" t="str">
        <f t="shared" si="10"/>
        <v/>
      </c>
      <c r="M212" s="16" t="str">
        <f>IF(C212="","",SUMIF(Insumos!$B$5:$B$304,C212,Insumos!$K$5:$K$304))</f>
        <v/>
      </c>
      <c r="N212" s="16" t="str">
        <f t="shared" si="11"/>
        <v/>
      </c>
      <c r="O212" s="9"/>
      <c r="P212" s="9"/>
      <c r="Q212" s="9"/>
      <c r="R212" s="9"/>
    </row>
    <row r="213" spans="1:18" x14ac:dyDescent="0.3">
      <c r="A213" s="10" t="s">
        <v>1734</v>
      </c>
      <c r="B213" s="12"/>
      <c r="C213" s="9"/>
      <c r="D213" s="11" t="str">
        <f>IFERROR(VLOOKUP(C213,'Plan Cultivos'!$A$5:$X$204,2,FALSE()),"")</f>
        <v/>
      </c>
      <c r="E213" s="11" t="str">
        <f>IFERROR(VLOOKUP(C213,'Plan Cultivos'!$A$5:$X$204,4,FALSE()),"")</f>
        <v/>
      </c>
      <c r="F213" s="9"/>
      <c r="G213" s="9"/>
      <c r="H213" s="11" t="str">
        <f t="shared" si="9"/>
        <v/>
      </c>
      <c r="I213" s="9"/>
      <c r="J213" s="9"/>
      <c r="K213" s="15"/>
      <c r="L213" s="16" t="str">
        <f t="shared" si="10"/>
        <v/>
      </c>
      <c r="M213" s="16" t="str">
        <f>IF(C213="","",SUMIF(Insumos!$B$5:$B$304,C213,Insumos!$K$5:$K$304))</f>
        <v/>
      </c>
      <c r="N213" s="16" t="str">
        <f t="shared" si="11"/>
        <v/>
      </c>
      <c r="O213" s="9"/>
      <c r="P213" s="9"/>
      <c r="Q213" s="9"/>
      <c r="R213" s="9"/>
    </row>
    <row r="214" spans="1:18" x14ac:dyDescent="0.3">
      <c r="A214" s="10" t="s">
        <v>1735</v>
      </c>
      <c r="B214" s="12"/>
      <c r="C214" s="9"/>
      <c r="D214" s="11" t="str">
        <f>IFERROR(VLOOKUP(C214,'Plan Cultivos'!$A$5:$X$204,2,FALSE()),"")</f>
        <v/>
      </c>
      <c r="E214" s="11" t="str">
        <f>IFERROR(VLOOKUP(C214,'Plan Cultivos'!$A$5:$X$204,4,FALSE()),"")</f>
        <v/>
      </c>
      <c r="F214" s="9"/>
      <c r="G214" s="9"/>
      <c r="H214" s="11" t="str">
        <f t="shared" si="9"/>
        <v/>
      </c>
      <c r="I214" s="9"/>
      <c r="J214" s="9"/>
      <c r="K214" s="15"/>
      <c r="L214" s="16" t="str">
        <f t="shared" si="10"/>
        <v/>
      </c>
      <c r="M214" s="16" t="str">
        <f>IF(C214="","",SUMIF(Insumos!$B$5:$B$304,C214,Insumos!$K$5:$K$304))</f>
        <v/>
      </c>
      <c r="N214" s="16" t="str">
        <f t="shared" si="11"/>
        <v/>
      </c>
      <c r="O214" s="9"/>
      <c r="P214" s="9"/>
      <c r="Q214" s="9"/>
      <c r="R214" s="9"/>
    </row>
    <row r="215" spans="1:18" x14ac:dyDescent="0.3">
      <c r="A215" s="10" t="s">
        <v>1736</v>
      </c>
      <c r="B215" s="12"/>
      <c r="C215" s="9"/>
      <c r="D215" s="11" t="str">
        <f>IFERROR(VLOOKUP(C215,'Plan Cultivos'!$A$5:$X$204,2,FALSE()),"")</f>
        <v/>
      </c>
      <c r="E215" s="11" t="str">
        <f>IFERROR(VLOOKUP(C215,'Plan Cultivos'!$A$5:$X$204,4,FALSE()),"")</f>
        <v/>
      </c>
      <c r="F215" s="9"/>
      <c r="G215" s="9"/>
      <c r="H215" s="11" t="str">
        <f t="shared" si="9"/>
        <v/>
      </c>
      <c r="I215" s="9"/>
      <c r="J215" s="9"/>
      <c r="K215" s="15"/>
      <c r="L215" s="16" t="str">
        <f t="shared" si="10"/>
        <v/>
      </c>
      <c r="M215" s="16" t="str">
        <f>IF(C215="","",SUMIF(Insumos!$B$5:$B$304,C215,Insumos!$K$5:$K$304))</f>
        <v/>
      </c>
      <c r="N215" s="16" t="str">
        <f t="shared" si="11"/>
        <v/>
      </c>
      <c r="O215" s="9"/>
      <c r="P215" s="9"/>
      <c r="Q215" s="9"/>
      <c r="R215" s="9"/>
    </row>
    <row r="216" spans="1:18" x14ac:dyDescent="0.3">
      <c r="A216" s="10" t="s">
        <v>1737</v>
      </c>
      <c r="B216" s="12"/>
      <c r="C216" s="9"/>
      <c r="D216" s="11" t="str">
        <f>IFERROR(VLOOKUP(C216,'Plan Cultivos'!$A$5:$X$204,2,FALSE()),"")</f>
        <v/>
      </c>
      <c r="E216" s="11" t="str">
        <f>IFERROR(VLOOKUP(C216,'Plan Cultivos'!$A$5:$X$204,4,FALSE()),"")</f>
        <v/>
      </c>
      <c r="F216" s="9"/>
      <c r="G216" s="9"/>
      <c r="H216" s="11" t="str">
        <f t="shared" si="9"/>
        <v/>
      </c>
      <c r="I216" s="9"/>
      <c r="J216" s="9"/>
      <c r="K216" s="15"/>
      <c r="L216" s="16" t="str">
        <f t="shared" si="10"/>
        <v/>
      </c>
      <c r="M216" s="16" t="str">
        <f>IF(C216="","",SUMIF(Insumos!$B$5:$B$304,C216,Insumos!$K$5:$K$304))</f>
        <v/>
      </c>
      <c r="N216" s="16" t="str">
        <f t="shared" si="11"/>
        <v/>
      </c>
      <c r="O216" s="9"/>
      <c r="P216" s="9"/>
      <c r="Q216" s="9"/>
      <c r="R216" s="9"/>
    </row>
    <row r="217" spans="1:18" x14ac:dyDescent="0.3">
      <c r="A217" s="10" t="s">
        <v>1738</v>
      </c>
      <c r="B217" s="12"/>
      <c r="C217" s="9"/>
      <c r="D217" s="11" t="str">
        <f>IFERROR(VLOOKUP(C217,'Plan Cultivos'!$A$5:$X$204,2,FALSE()),"")</f>
        <v/>
      </c>
      <c r="E217" s="11" t="str">
        <f>IFERROR(VLOOKUP(C217,'Plan Cultivos'!$A$5:$X$204,4,FALSE()),"")</f>
        <v/>
      </c>
      <c r="F217" s="9"/>
      <c r="G217" s="9"/>
      <c r="H217" s="11" t="str">
        <f t="shared" si="9"/>
        <v/>
      </c>
      <c r="I217" s="9"/>
      <c r="J217" s="9"/>
      <c r="K217" s="15"/>
      <c r="L217" s="16" t="str">
        <f t="shared" si="10"/>
        <v/>
      </c>
      <c r="M217" s="16" t="str">
        <f>IF(C217="","",SUMIF(Insumos!$B$5:$B$304,C217,Insumos!$K$5:$K$304))</f>
        <v/>
      </c>
      <c r="N217" s="16" t="str">
        <f t="shared" si="11"/>
        <v/>
      </c>
      <c r="O217" s="9"/>
      <c r="P217" s="9"/>
      <c r="Q217" s="9"/>
      <c r="R217" s="9"/>
    </row>
    <row r="218" spans="1:18" x14ac:dyDescent="0.3">
      <c r="A218" s="10" t="s">
        <v>1739</v>
      </c>
      <c r="B218" s="12"/>
      <c r="C218" s="9"/>
      <c r="D218" s="11" t="str">
        <f>IFERROR(VLOOKUP(C218,'Plan Cultivos'!$A$5:$X$204,2,FALSE()),"")</f>
        <v/>
      </c>
      <c r="E218" s="11" t="str">
        <f>IFERROR(VLOOKUP(C218,'Plan Cultivos'!$A$5:$X$204,4,FALSE()),"")</f>
        <v/>
      </c>
      <c r="F218" s="9"/>
      <c r="G218" s="9"/>
      <c r="H218" s="11" t="str">
        <f t="shared" si="9"/>
        <v/>
      </c>
      <c r="I218" s="9"/>
      <c r="J218" s="9"/>
      <c r="K218" s="15"/>
      <c r="L218" s="16" t="str">
        <f t="shared" si="10"/>
        <v/>
      </c>
      <c r="M218" s="16" t="str">
        <f>IF(C218="","",SUMIF(Insumos!$B$5:$B$304,C218,Insumos!$K$5:$K$304))</f>
        <v/>
      </c>
      <c r="N218" s="16" t="str">
        <f t="shared" si="11"/>
        <v/>
      </c>
      <c r="O218" s="9"/>
      <c r="P218" s="9"/>
      <c r="Q218" s="9"/>
      <c r="R218" s="9"/>
    </row>
    <row r="219" spans="1:18" x14ac:dyDescent="0.3">
      <c r="A219" s="10" t="s">
        <v>1740</v>
      </c>
      <c r="B219" s="12"/>
      <c r="C219" s="9"/>
      <c r="D219" s="11" t="str">
        <f>IFERROR(VLOOKUP(C219,'Plan Cultivos'!$A$5:$X$204,2,FALSE()),"")</f>
        <v/>
      </c>
      <c r="E219" s="11" t="str">
        <f>IFERROR(VLOOKUP(C219,'Plan Cultivos'!$A$5:$X$204,4,FALSE()),"")</f>
        <v/>
      </c>
      <c r="F219" s="9"/>
      <c r="G219" s="9"/>
      <c r="H219" s="11" t="str">
        <f t="shared" si="9"/>
        <v/>
      </c>
      <c r="I219" s="9"/>
      <c r="J219" s="9"/>
      <c r="K219" s="15"/>
      <c r="L219" s="16" t="str">
        <f t="shared" si="10"/>
        <v/>
      </c>
      <c r="M219" s="16" t="str">
        <f>IF(C219="","",SUMIF(Insumos!$B$5:$B$304,C219,Insumos!$K$5:$K$304))</f>
        <v/>
      </c>
      <c r="N219" s="16" t="str">
        <f t="shared" si="11"/>
        <v/>
      </c>
      <c r="O219" s="9"/>
      <c r="P219" s="9"/>
      <c r="Q219" s="9"/>
      <c r="R219" s="9"/>
    </row>
    <row r="220" spans="1:18" x14ac:dyDescent="0.3">
      <c r="A220" s="10" t="s">
        <v>1741</v>
      </c>
      <c r="B220" s="12"/>
      <c r="C220" s="9"/>
      <c r="D220" s="11" t="str">
        <f>IFERROR(VLOOKUP(C220,'Plan Cultivos'!$A$5:$X$204,2,FALSE()),"")</f>
        <v/>
      </c>
      <c r="E220" s="11" t="str">
        <f>IFERROR(VLOOKUP(C220,'Plan Cultivos'!$A$5:$X$204,4,FALSE()),"")</f>
        <v/>
      </c>
      <c r="F220" s="9"/>
      <c r="G220" s="9"/>
      <c r="H220" s="11" t="str">
        <f t="shared" si="9"/>
        <v/>
      </c>
      <c r="I220" s="9"/>
      <c r="J220" s="9"/>
      <c r="K220" s="15"/>
      <c r="L220" s="16" t="str">
        <f t="shared" si="10"/>
        <v/>
      </c>
      <c r="M220" s="16" t="str">
        <f>IF(C220="","",SUMIF(Insumos!$B$5:$B$304,C220,Insumos!$K$5:$K$304))</f>
        <v/>
      </c>
      <c r="N220" s="16" t="str">
        <f t="shared" si="11"/>
        <v/>
      </c>
      <c r="O220" s="9"/>
      <c r="P220" s="9"/>
      <c r="Q220" s="9"/>
      <c r="R220" s="9"/>
    </row>
    <row r="221" spans="1:18" x14ac:dyDescent="0.3">
      <c r="A221" s="10" t="s">
        <v>1742</v>
      </c>
      <c r="B221" s="12"/>
      <c r="C221" s="9"/>
      <c r="D221" s="11" t="str">
        <f>IFERROR(VLOOKUP(C221,'Plan Cultivos'!$A$5:$X$204,2,FALSE()),"")</f>
        <v/>
      </c>
      <c r="E221" s="11" t="str">
        <f>IFERROR(VLOOKUP(C221,'Plan Cultivos'!$A$5:$X$204,4,FALSE()),"")</f>
        <v/>
      </c>
      <c r="F221" s="9"/>
      <c r="G221" s="9"/>
      <c r="H221" s="11" t="str">
        <f t="shared" si="9"/>
        <v/>
      </c>
      <c r="I221" s="9"/>
      <c r="J221" s="9"/>
      <c r="K221" s="15"/>
      <c r="L221" s="16" t="str">
        <f t="shared" si="10"/>
        <v/>
      </c>
      <c r="M221" s="16" t="str">
        <f>IF(C221="","",SUMIF(Insumos!$B$5:$B$304,C221,Insumos!$K$5:$K$304))</f>
        <v/>
      </c>
      <c r="N221" s="16" t="str">
        <f t="shared" si="11"/>
        <v/>
      </c>
      <c r="O221" s="9"/>
      <c r="P221" s="9"/>
      <c r="Q221" s="9"/>
      <c r="R221" s="9"/>
    </row>
    <row r="222" spans="1:18" x14ac:dyDescent="0.3">
      <c r="A222" s="10" t="s">
        <v>1743</v>
      </c>
      <c r="B222" s="12"/>
      <c r="C222" s="9"/>
      <c r="D222" s="11" t="str">
        <f>IFERROR(VLOOKUP(C222,'Plan Cultivos'!$A$5:$X$204,2,FALSE()),"")</f>
        <v/>
      </c>
      <c r="E222" s="11" t="str">
        <f>IFERROR(VLOOKUP(C222,'Plan Cultivos'!$A$5:$X$204,4,FALSE()),"")</f>
        <v/>
      </c>
      <c r="F222" s="9"/>
      <c r="G222" s="9"/>
      <c r="H222" s="11" t="str">
        <f t="shared" si="9"/>
        <v/>
      </c>
      <c r="I222" s="9"/>
      <c r="J222" s="9"/>
      <c r="K222" s="15"/>
      <c r="L222" s="16" t="str">
        <f t="shared" si="10"/>
        <v/>
      </c>
      <c r="M222" s="16" t="str">
        <f>IF(C222="","",SUMIF(Insumos!$B$5:$B$304,C222,Insumos!$K$5:$K$304))</f>
        <v/>
      </c>
      <c r="N222" s="16" t="str">
        <f t="shared" si="11"/>
        <v/>
      </c>
      <c r="O222" s="9"/>
      <c r="P222" s="9"/>
      <c r="Q222" s="9"/>
      <c r="R222" s="9"/>
    </row>
    <row r="223" spans="1:18" x14ac:dyDescent="0.3">
      <c r="A223" s="10" t="s">
        <v>1744</v>
      </c>
      <c r="B223" s="12"/>
      <c r="C223" s="9"/>
      <c r="D223" s="11" t="str">
        <f>IFERROR(VLOOKUP(C223,'Plan Cultivos'!$A$5:$X$204,2,FALSE()),"")</f>
        <v/>
      </c>
      <c r="E223" s="11" t="str">
        <f>IFERROR(VLOOKUP(C223,'Plan Cultivos'!$A$5:$X$204,4,FALSE()),"")</f>
        <v/>
      </c>
      <c r="F223" s="9"/>
      <c r="G223" s="9"/>
      <c r="H223" s="11" t="str">
        <f t="shared" si="9"/>
        <v/>
      </c>
      <c r="I223" s="9"/>
      <c r="J223" s="9"/>
      <c r="K223" s="15"/>
      <c r="L223" s="16" t="str">
        <f t="shared" si="10"/>
        <v/>
      </c>
      <c r="M223" s="16" t="str">
        <f>IF(C223="","",SUMIF(Insumos!$B$5:$B$304,C223,Insumos!$K$5:$K$304))</f>
        <v/>
      </c>
      <c r="N223" s="16" t="str">
        <f t="shared" si="11"/>
        <v/>
      </c>
      <c r="O223" s="9"/>
      <c r="P223" s="9"/>
      <c r="Q223" s="9"/>
      <c r="R223" s="9"/>
    </row>
    <row r="224" spans="1:18" x14ac:dyDescent="0.3">
      <c r="A224" s="10" t="s">
        <v>1745</v>
      </c>
      <c r="B224" s="12"/>
      <c r="C224" s="9"/>
      <c r="D224" s="11" t="str">
        <f>IFERROR(VLOOKUP(C224,'Plan Cultivos'!$A$5:$X$204,2,FALSE()),"")</f>
        <v/>
      </c>
      <c r="E224" s="11" t="str">
        <f>IFERROR(VLOOKUP(C224,'Plan Cultivos'!$A$5:$X$204,4,FALSE()),"")</f>
        <v/>
      </c>
      <c r="F224" s="9"/>
      <c r="G224" s="9"/>
      <c r="H224" s="11" t="str">
        <f t="shared" si="9"/>
        <v/>
      </c>
      <c r="I224" s="9"/>
      <c r="J224" s="9"/>
      <c r="K224" s="15"/>
      <c r="L224" s="16" t="str">
        <f t="shared" si="10"/>
        <v/>
      </c>
      <c r="M224" s="16" t="str">
        <f>IF(C224="","",SUMIF(Insumos!$B$5:$B$304,C224,Insumos!$K$5:$K$304))</f>
        <v/>
      </c>
      <c r="N224" s="16" t="str">
        <f t="shared" si="11"/>
        <v/>
      </c>
      <c r="O224" s="9"/>
      <c r="P224" s="9"/>
      <c r="Q224" s="9"/>
      <c r="R224" s="9"/>
    </row>
    <row r="225" spans="1:18" x14ac:dyDescent="0.3">
      <c r="A225" s="10" t="s">
        <v>1746</v>
      </c>
      <c r="B225" s="12"/>
      <c r="C225" s="9"/>
      <c r="D225" s="11" t="str">
        <f>IFERROR(VLOOKUP(C225,'Plan Cultivos'!$A$5:$X$204,2,FALSE()),"")</f>
        <v/>
      </c>
      <c r="E225" s="11" t="str">
        <f>IFERROR(VLOOKUP(C225,'Plan Cultivos'!$A$5:$X$204,4,FALSE()),"")</f>
        <v/>
      </c>
      <c r="F225" s="9"/>
      <c r="G225" s="9"/>
      <c r="H225" s="11" t="str">
        <f t="shared" si="9"/>
        <v/>
      </c>
      <c r="I225" s="9"/>
      <c r="J225" s="9"/>
      <c r="K225" s="15"/>
      <c r="L225" s="16" t="str">
        <f t="shared" si="10"/>
        <v/>
      </c>
      <c r="M225" s="16" t="str">
        <f>IF(C225="","",SUMIF(Insumos!$B$5:$B$304,C225,Insumos!$K$5:$K$304))</f>
        <v/>
      </c>
      <c r="N225" s="16" t="str">
        <f t="shared" si="11"/>
        <v/>
      </c>
      <c r="O225" s="9"/>
      <c r="P225" s="9"/>
      <c r="Q225" s="9"/>
      <c r="R225" s="9"/>
    </row>
    <row r="226" spans="1:18" x14ac:dyDescent="0.3">
      <c r="A226" s="10" t="s">
        <v>1747</v>
      </c>
      <c r="B226" s="12"/>
      <c r="C226" s="9"/>
      <c r="D226" s="11" t="str">
        <f>IFERROR(VLOOKUP(C226,'Plan Cultivos'!$A$5:$X$204,2,FALSE()),"")</f>
        <v/>
      </c>
      <c r="E226" s="11" t="str">
        <f>IFERROR(VLOOKUP(C226,'Plan Cultivos'!$A$5:$X$204,4,FALSE()),"")</f>
        <v/>
      </c>
      <c r="F226" s="9"/>
      <c r="G226" s="9"/>
      <c r="H226" s="11" t="str">
        <f t="shared" si="9"/>
        <v/>
      </c>
      <c r="I226" s="9"/>
      <c r="J226" s="9"/>
      <c r="K226" s="15"/>
      <c r="L226" s="16" t="str">
        <f t="shared" si="10"/>
        <v/>
      </c>
      <c r="M226" s="16" t="str">
        <f>IF(C226="","",SUMIF(Insumos!$B$5:$B$304,C226,Insumos!$K$5:$K$304))</f>
        <v/>
      </c>
      <c r="N226" s="16" t="str">
        <f t="shared" si="11"/>
        <v/>
      </c>
      <c r="O226" s="9"/>
      <c r="P226" s="9"/>
      <c r="Q226" s="9"/>
      <c r="R226" s="9"/>
    </row>
    <row r="227" spans="1:18" x14ac:dyDescent="0.3">
      <c r="A227" s="10" t="s">
        <v>1748</v>
      </c>
      <c r="B227" s="12"/>
      <c r="C227" s="9"/>
      <c r="D227" s="11" t="str">
        <f>IFERROR(VLOOKUP(C227,'Plan Cultivos'!$A$5:$X$204,2,FALSE()),"")</f>
        <v/>
      </c>
      <c r="E227" s="11" t="str">
        <f>IFERROR(VLOOKUP(C227,'Plan Cultivos'!$A$5:$X$204,4,FALSE()),"")</f>
        <v/>
      </c>
      <c r="F227" s="9"/>
      <c r="G227" s="9"/>
      <c r="H227" s="11" t="str">
        <f t="shared" si="9"/>
        <v/>
      </c>
      <c r="I227" s="9"/>
      <c r="J227" s="9"/>
      <c r="K227" s="15"/>
      <c r="L227" s="16" t="str">
        <f t="shared" si="10"/>
        <v/>
      </c>
      <c r="M227" s="16" t="str">
        <f>IF(C227="","",SUMIF(Insumos!$B$5:$B$304,C227,Insumos!$K$5:$K$304))</f>
        <v/>
      </c>
      <c r="N227" s="16" t="str">
        <f t="shared" si="11"/>
        <v/>
      </c>
      <c r="O227" s="9"/>
      <c r="P227" s="9"/>
      <c r="Q227" s="9"/>
      <c r="R227" s="9"/>
    </row>
    <row r="228" spans="1:18" x14ac:dyDescent="0.3">
      <c r="A228" s="10" t="s">
        <v>1749</v>
      </c>
      <c r="B228" s="12"/>
      <c r="C228" s="9"/>
      <c r="D228" s="11" t="str">
        <f>IFERROR(VLOOKUP(C228,'Plan Cultivos'!$A$5:$X$204,2,FALSE()),"")</f>
        <v/>
      </c>
      <c r="E228" s="11" t="str">
        <f>IFERROR(VLOOKUP(C228,'Plan Cultivos'!$A$5:$X$204,4,FALSE()),"")</f>
        <v/>
      </c>
      <c r="F228" s="9"/>
      <c r="G228" s="9"/>
      <c r="H228" s="11" t="str">
        <f t="shared" si="9"/>
        <v/>
      </c>
      <c r="I228" s="9"/>
      <c r="J228" s="9"/>
      <c r="K228" s="15"/>
      <c r="L228" s="16" t="str">
        <f t="shared" si="10"/>
        <v/>
      </c>
      <c r="M228" s="16" t="str">
        <f>IF(C228="","",SUMIF(Insumos!$B$5:$B$304,C228,Insumos!$K$5:$K$304))</f>
        <v/>
      </c>
      <c r="N228" s="16" t="str">
        <f t="shared" si="11"/>
        <v/>
      </c>
      <c r="O228" s="9"/>
      <c r="P228" s="9"/>
      <c r="Q228" s="9"/>
      <c r="R228" s="9"/>
    </row>
    <row r="229" spans="1:18" x14ac:dyDescent="0.3">
      <c r="A229" s="10" t="s">
        <v>1750</v>
      </c>
      <c r="B229" s="12"/>
      <c r="C229" s="9"/>
      <c r="D229" s="11" t="str">
        <f>IFERROR(VLOOKUP(C229,'Plan Cultivos'!$A$5:$X$204,2,FALSE()),"")</f>
        <v/>
      </c>
      <c r="E229" s="11" t="str">
        <f>IFERROR(VLOOKUP(C229,'Plan Cultivos'!$A$5:$X$204,4,FALSE()),"")</f>
        <v/>
      </c>
      <c r="F229" s="9"/>
      <c r="G229" s="9"/>
      <c r="H229" s="11" t="str">
        <f t="shared" si="9"/>
        <v/>
      </c>
      <c r="I229" s="9"/>
      <c r="J229" s="9"/>
      <c r="K229" s="15"/>
      <c r="L229" s="16" t="str">
        <f t="shared" si="10"/>
        <v/>
      </c>
      <c r="M229" s="16" t="str">
        <f>IF(C229="","",SUMIF(Insumos!$B$5:$B$304,C229,Insumos!$K$5:$K$304))</f>
        <v/>
      </c>
      <c r="N229" s="16" t="str">
        <f t="shared" si="11"/>
        <v/>
      </c>
      <c r="O229" s="9"/>
      <c r="P229" s="9"/>
      <c r="Q229" s="9"/>
      <c r="R229" s="9"/>
    </row>
    <row r="230" spans="1:18" x14ac:dyDescent="0.3">
      <c r="A230" s="10" t="s">
        <v>1751</v>
      </c>
      <c r="B230" s="12"/>
      <c r="C230" s="9"/>
      <c r="D230" s="11" t="str">
        <f>IFERROR(VLOOKUP(C230,'Plan Cultivos'!$A$5:$X$204,2,FALSE()),"")</f>
        <v/>
      </c>
      <c r="E230" s="11" t="str">
        <f>IFERROR(VLOOKUP(C230,'Plan Cultivos'!$A$5:$X$204,4,FALSE()),"")</f>
        <v/>
      </c>
      <c r="F230" s="9"/>
      <c r="G230" s="9"/>
      <c r="H230" s="11" t="str">
        <f t="shared" si="9"/>
        <v/>
      </c>
      <c r="I230" s="9"/>
      <c r="J230" s="9"/>
      <c r="K230" s="15"/>
      <c r="L230" s="16" t="str">
        <f t="shared" si="10"/>
        <v/>
      </c>
      <c r="M230" s="16" t="str">
        <f>IF(C230="","",SUMIF(Insumos!$B$5:$B$304,C230,Insumos!$K$5:$K$304))</f>
        <v/>
      </c>
      <c r="N230" s="16" t="str">
        <f t="shared" si="11"/>
        <v/>
      </c>
      <c r="O230" s="9"/>
      <c r="P230" s="9"/>
      <c r="Q230" s="9"/>
      <c r="R230" s="9"/>
    </row>
    <row r="231" spans="1:18" x14ac:dyDescent="0.3">
      <c r="A231" s="10" t="s">
        <v>1752</v>
      </c>
      <c r="B231" s="12"/>
      <c r="C231" s="9"/>
      <c r="D231" s="11" t="str">
        <f>IFERROR(VLOOKUP(C231,'Plan Cultivos'!$A$5:$X$204,2,FALSE()),"")</f>
        <v/>
      </c>
      <c r="E231" s="11" t="str">
        <f>IFERROR(VLOOKUP(C231,'Plan Cultivos'!$A$5:$X$204,4,FALSE()),"")</f>
        <v/>
      </c>
      <c r="F231" s="9"/>
      <c r="G231" s="9"/>
      <c r="H231" s="11" t="str">
        <f t="shared" si="9"/>
        <v/>
      </c>
      <c r="I231" s="9"/>
      <c r="J231" s="9"/>
      <c r="K231" s="15"/>
      <c r="L231" s="16" t="str">
        <f t="shared" si="10"/>
        <v/>
      </c>
      <c r="M231" s="16" t="str">
        <f>IF(C231="","",SUMIF(Insumos!$B$5:$B$304,C231,Insumos!$K$5:$K$304))</f>
        <v/>
      </c>
      <c r="N231" s="16" t="str">
        <f t="shared" si="11"/>
        <v/>
      </c>
      <c r="O231" s="9"/>
      <c r="P231" s="9"/>
      <c r="Q231" s="9"/>
      <c r="R231" s="9"/>
    </row>
    <row r="232" spans="1:18" x14ac:dyDescent="0.3">
      <c r="A232" s="10" t="s">
        <v>1753</v>
      </c>
      <c r="B232" s="12"/>
      <c r="C232" s="9"/>
      <c r="D232" s="11" t="str">
        <f>IFERROR(VLOOKUP(C232,'Plan Cultivos'!$A$5:$X$204,2,FALSE()),"")</f>
        <v/>
      </c>
      <c r="E232" s="11" t="str">
        <f>IFERROR(VLOOKUP(C232,'Plan Cultivos'!$A$5:$X$204,4,FALSE()),"")</f>
        <v/>
      </c>
      <c r="F232" s="9"/>
      <c r="G232" s="9"/>
      <c r="H232" s="11" t="str">
        <f t="shared" si="9"/>
        <v/>
      </c>
      <c r="I232" s="9"/>
      <c r="J232" s="9"/>
      <c r="K232" s="15"/>
      <c r="L232" s="16" t="str">
        <f t="shared" si="10"/>
        <v/>
      </c>
      <c r="M232" s="16" t="str">
        <f>IF(C232="","",SUMIF(Insumos!$B$5:$B$304,C232,Insumos!$K$5:$K$304))</f>
        <v/>
      </c>
      <c r="N232" s="16" t="str">
        <f t="shared" si="11"/>
        <v/>
      </c>
      <c r="O232" s="9"/>
      <c r="P232" s="9"/>
      <c r="Q232" s="9"/>
      <c r="R232" s="9"/>
    </row>
    <row r="233" spans="1:18" x14ac:dyDescent="0.3">
      <c r="A233" s="10" t="s">
        <v>1754</v>
      </c>
      <c r="B233" s="12"/>
      <c r="C233" s="9"/>
      <c r="D233" s="11" t="str">
        <f>IFERROR(VLOOKUP(C233,'Plan Cultivos'!$A$5:$X$204,2,FALSE()),"")</f>
        <v/>
      </c>
      <c r="E233" s="11" t="str">
        <f>IFERROR(VLOOKUP(C233,'Plan Cultivos'!$A$5:$X$204,4,FALSE()),"")</f>
        <v/>
      </c>
      <c r="F233" s="9"/>
      <c r="G233" s="9"/>
      <c r="H233" s="11" t="str">
        <f t="shared" si="9"/>
        <v/>
      </c>
      <c r="I233" s="9"/>
      <c r="J233" s="9"/>
      <c r="K233" s="15"/>
      <c r="L233" s="16" t="str">
        <f t="shared" si="10"/>
        <v/>
      </c>
      <c r="M233" s="16" t="str">
        <f>IF(C233="","",SUMIF(Insumos!$B$5:$B$304,C233,Insumos!$K$5:$K$304))</f>
        <v/>
      </c>
      <c r="N233" s="16" t="str">
        <f t="shared" si="11"/>
        <v/>
      </c>
      <c r="O233" s="9"/>
      <c r="P233" s="9"/>
      <c r="Q233" s="9"/>
      <c r="R233" s="9"/>
    </row>
    <row r="234" spans="1:18" x14ac:dyDescent="0.3">
      <c r="A234" s="10" t="s">
        <v>1755</v>
      </c>
      <c r="B234" s="12"/>
      <c r="C234" s="9"/>
      <c r="D234" s="11" t="str">
        <f>IFERROR(VLOOKUP(C234,'Plan Cultivos'!$A$5:$X$204,2,FALSE()),"")</f>
        <v/>
      </c>
      <c r="E234" s="11" t="str">
        <f>IFERROR(VLOOKUP(C234,'Plan Cultivos'!$A$5:$X$204,4,FALSE()),"")</f>
        <v/>
      </c>
      <c r="F234" s="9"/>
      <c r="G234" s="9"/>
      <c r="H234" s="11" t="str">
        <f t="shared" si="9"/>
        <v/>
      </c>
      <c r="I234" s="9"/>
      <c r="J234" s="9"/>
      <c r="K234" s="15"/>
      <c r="L234" s="16" t="str">
        <f t="shared" si="10"/>
        <v/>
      </c>
      <c r="M234" s="16" t="str">
        <f>IF(C234="","",SUMIF(Insumos!$B$5:$B$304,C234,Insumos!$K$5:$K$304))</f>
        <v/>
      </c>
      <c r="N234" s="16" t="str">
        <f t="shared" si="11"/>
        <v/>
      </c>
      <c r="O234" s="9"/>
      <c r="P234" s="9"/>
      <c r="Q234" s="9"/>
      <c r="R234" s="9"/>
    </row>
    <row r="235" spans="1:18" x14ac:dyDescent="0.3">
      <c r="A235" s="10" t="s">
        <v>1756</v>
      </c>
      <c r="B235" s="12"/>
      <c r="C235" s="9"/>
      <c r="D235" s="11" t="str">
        <f>IFERROR(VLOOKUP(C235,'Plan Cultivos'!$A$5:$X$204,2,FALSE()),"")</f>
        <v/>
      </c>
      <c r="E235" s="11" t="str">
        <f>IFERROR(VLOOKUP(C235,'Plan Cultivos'!$A$5:$X$204,4,FALSE()),"")</f>
        <v/>
      </c>
      <c r="F235" s="9"/>
      <c r="G235" s="9"/>
      <c r="H235" s="11" t="str">
        <f t="shared" si="9"/>
        <v/>
      </c>
      <c r="I235" s="9"/>
      <c r="J235" s="9"/>
      <c r="K235" s="15"/>
      <c r="L235" s="16" t="str">
        <f t="shared" si="10"/>
        <v/>
      </c>
      <c r="M235" s="16" t="str">
        <f>IF(C235="","",SUMIF(Insumos!$B$5:$B$304,C235,Insumos!$K$5:$K$304))</f>
        <v/>
      </c>
      <c r="N235" s="16" t="str">
        <f t="shared" si="11"/>
        <v/>
      </c>
      <c r="O235" s="9"/>
      <c r="P235" s="9"/>
      <c r="Q235" s="9"/>
      <c r="R235" s="9"/>
    </row>
    <row r="236" spans="1:18" x14ac:dyDescent="0.3">
      <c r="A236" s="10" t="s">
        <v>1757</v>
      </c>
      <c r="B236" s="12"/>
      <c r="C236" s="9"/>
      <c r="D236" s="11" t="str">
        <f>IFERROR(VLOOKUP(C236,'Plan Cultivos'!$A$5:$X$204,2,FALSE()),"")</f>
        <v/>
      </c>
      <c r="E236" s="11" t="str">
        <f>IFERROR(VLOOKUP(C236,'Plan Cultivos'!$A$5:$X$204,4,FALSE()),"")</f>
        <v/>
      </c>
      <c r="F236" s="9"/>
      <c r="G236" s="9"/>
      <c r="H236" s="11" t="str">
        <f t="shared" si="9"/>
        <v/>
      </c>
      <c r="I236" s="9"/>
      <c r="J236" s="9"/>
      <c r="K236" s="15"/>
      <c r="L236" s="16" t="str">
        <f t="shared" si="10"/>
        <v/>
      </c>
      <c r="M236" s="16" t="str">
        <f>IF(C236="","",SUMIF(Insumos!$B$5:$B$304,C236,Insumos!$K$5:$K$304))</f>
        <v/>
      </c>
      <c r="N236" s="16" t="str">
        <f t="shared" si="11"/>
        <v/>
      </c>
      <c r="O236" s="9"/>
      <c r="P236" s="9"/>
      <c r="Q236" s="9"/>
      <c r="R236" s="9"/>
    </row>
    <row r="237" spans="1:18" x14ac:dyDescent="0.3">
      <c r="A237" s="10" t="s">
        <v>1758</v>
      </c>
      <c r="B237" s="12"/>
      <c r="C237" s="9"/>
      <c r="D237" s="11" t="str">
        <f>IFERROR(VLOOKUP(C237,'Plan Cultivos'!$A$5:$X$204,2,FALSE()),"")</f>
        <v/>
      </c>
      <c r="E237" s="11" t="str">
        <f>IFERROR(VLOOKUP(C237,'Plan Cultivos'!$A$5:$X$204,4,FALSE()),"")</f>
        <v/>
      </c>
      <c r="F237" s="9"/>
      <c r="G237" s="9"/>
      <c r="H237" s="11" t="str">
        <f t="shared" si="9"/>
        <v/>
      </c>
      <c r="I237" s="9"/>
      <c r="J237" s="9"/>
      <c r="K237" s="15"/>
      <c r="L237" s="16" t="str">
        <f t="shared" si="10"/>
        <v/>
      </c>
      <c r="M237" s="16" t="str">
        <f>IF(C237="","",SUMIF(Insumos!$B$5:$B$304,C237,Insumos!$K$5:$K$304))</f>
        <v/>
      </c>
      <c r="N237" s="16" t="str">
        <f t="shared" si="11"/>
        <v/>
      </c>
      <c r="O237" s="9"/>
      <c r="P237" s="9"/>
      <c r="Q237" s="9"/>
      <c r="R237" s="9"/>
    </row>
    <row r="238" spans="1:18" x14ac:dyDescent="0.3">
      <c r="A238" s="10" t="s">
        <v>1759</v>
      </c>
      <c r="B238" s="12"/>
      <c r="C238" s="9"/>
      <c r="D238" s="11" t="str">
        <f>IFERROR(VLOOKUP(C238,'Plan Cultivos'!$A$5:$X$204,2,FALSE()),"")</f>
        <v/>
      </c>
      <c r="E238" s="11" t="str">
        <f>IFERROR(VLOOKUP(C238,'Plan Cultivos'!$A$5:$X$204,4,FALSE()),"")</f>
        <v/>
      </c>
      <c r="F238" s="9"/>
      <c r="G238" s="9"/>
      <c r="H238" s="11" t="str">
        <f t="shared" si="9"/>
        <v/>
      </c>
      <c r="I238" s="9"/>
      <c r="J238" s="9"/>
      <c r="K238" s="15"/>
      <c r="L238" s="16" t="str">
        <f t="shared" si="10"/>
        <v/>
      </c>
      <c r="M238" s="16" t="str">
        <f>IF(C238="","",SUMIF(Insumos!$B$5:$B$304,C238,Insumos!$K$5:$K$304))</f>
        <v/>
      </c>
      <c r="N238" s="16" t="str">
        <f t="shared" si="11"/>
        <v/>
      </c>
      <c r="O238" s="9"/>
      <c r="P238" s="9"/>
      <c r="Q238" s="9"/>
      <c r="R238" s="9"/>
    </row>
    <row r="239" spans="1:18" x14ac:dyDescent="0.3">
      <c r="A239" s="10" t="s">
        <v>1760</v>
      </c>
      <c r="B239" s="12"/>
      <c r="C239" s="9"/>
      <c r="D239" s="11" t="str">
        <f>IFERROR(VLOOKUP(C239,'Plan Cultivos'!$A$5:$X$204,2,FALSE()),"")</f>
        <v/>
      </c>
      <c r="E239" s="11" t="str">
        <f>IFERROR(VLOOKUP(C239,'Plan Cultivos'!$A$5:$X$204,4,FALSE()),"")</f>
        <v/>
      </c>
      <c r="F239" s="9"/>
      <c r="G239" s="9"/>
      <c r="H239" s="11" t="str">
        <f t="shared" si="9"/>
        <v/>
      </c>
      <c r="I239" s="9"/>
      <c r="J239" s="9"/>
      <c r="K239" s="15"/>
      <c r="L239" s="16" t="str">
        <f t="shared" si="10"/>
        <v/>
      </c>
      <c r="M239" s="16" t="str">
        <f>IF(C239="","",SUMIF(Insumos!$B$5:$B$304,C239,Insumos!$K$5:$K$304))</f>
        <v/>
      </c>
      <c r="N239" s="16" t="str">
        <f t="shared" si="11"/>
        <v/>
      </c>
      <c r="O239" s="9"/>
      <c r="P239" s="9"/>
      <c r="Q239" s="9"/>
      <c r="R239" s="9"/>
    </row>
    <row r="240" spans="1:18" x14ac:dyDescent="0.3">
      <c r="A240" s="10" t="s">
        <v>1761</v>
      </c>
      <c r="B240" s="12"/>
      <c r="C240" s="9"/>
      <c r="D240" s="11" t="str">
        <f>IFERROR(VLOOKUP(C240,'Plan Cultivos'!$A$5:$X$204,2,FALSE()),"")</f>
        <v/>
      </c>
      <c r="E240" s="11" t="str">
        <f>IFERROR(VLOOKUP(C240,'Plan Cultivos'!$A$5:$X$204,4,FALSE()),"")</f>
        <v/>
      </c>
      <c r="F240" s="9"/>
      <c r="G240" s="9"/>
      <c r="H240" s="11" t="str">
        <f t="shared" si="9"/>
        <v/>
      </c>
      <c r="I240" s="9"/>
      <c r="J240" s="9"/>
      <c r="K240" s="15"/>
      <c r="L240" s="16" t="str">
        <f t="shared" si="10"/>
        <v/>
      </c>
      <c r="M240" s="16" t="str">
        <f>IF(C240="","",SUMIF(Insumos!$B$5:$B$304,C240,Insumos!$K$5:$K$304))</f>
        <v/>
      </c>
      <c r="N240" s="16" t="str">
        <f t="shared" si="11"/>
        <v/>
      </c>
      <c r="O240" s="9"/>
      <c r="P240" s="9"/>
      <c r="Q240" s="9"/>
      <c r="R240" s="9"/>
    </row>
    <row r="241" spans="1:18" x14ac:dyDescent="0.3">
      <c r="A241" s="10" t="s">
        <v>1762</v>
      </c>
      <c r="B241" s="12"/>
      <c r="C241" s="9"/>
      <c r="D241" s="11" t="str">
        <f>IFERROR(VLOOKUP(C241,'Plan Cultivos'!$A$5:$X$204,2,FALSE()),"")</f>
        <v/>
      </c>
      <c r="E241" s="11" t="str">
        <f>IFERROR(VLOOKUP(C241,'Plan Cultivos'!$A$5:$X$204,4,FALSE()),"")</f>
        <v/>
      </c>
      <c r="F241" s="9"/>
      <c r="G241" s="9"/>
      <c r="H241" s="11" t="str">
        <f t="shared" si="9"/>
        <v/>
      </c>
      <c r="I241" s="9"/>
      <c r="J241" s="9"/>
      <c r="K241" s="15"/>
      <c r="L241" s="16" t="str">
        <f t="shared" si="10"/>
        <v/>
      </c>
      <c r="M241" s="16" t="str">
        <f>IF(C241="","",SUMIF(Insumos!$B$5:$B$304,C241,Insumos!$K$5:$K$304))</f>
        <v/>
      </c>
      <c r="N241" s="16" t="str">
        <f t="shared" si="11"/>
        <v/>
      </c>
      <c r="O241" s="9"/>
      <c r="P241" s="9"/>
      <c r="Q241" s="9"/>
      <c r="R241" s="9"/>
    </row>
    <row r="242" spans="1:18" x14ac:dyDescent="0.3">
      <c r="A242" s="10" t="s">
        <v>1763</v>
      </c>
      <c r="B242" s="12"/>
      <c r="C242" s="9"/>
      <c r="D242" s="11" t="str">
        <f>IFERROR(VLOOKUP(C242,'Plan Cultivos'!$A$5:$X$204,2,FALSE()),"")</f>
        <v/>
      </c>
      <c r="E242" s="11" t="str">
        <f>IFERROR(VLOOKUP(C242,'Plan Cultivos'!$A$5:$X$204,4,FALSE()),"")</f>
        <v/>
      </c>
      <c r="F242" s="9"/>
      <c r="G242" s="9"/>
      <c r="H242" s="11" t="str">
        <f t="shared" si="9"/>
        <v/>
      </c>
      <c r="I242" s="9"/>
      <c r="J242" s="9"/>
      <c r="K242" s="15"/>
      <c r="L242" s="16" t="str">
        <f t="shared" si="10"/>
        <v/>
      </c>
      <c r="M242" s="16" t="str">
        <f>IF(C242="","",SUMIF(Insumos!$B$5:$B$304,C242,Insumos!$K$5:$K$304))</f>
        <v/>
      </c>
      <c r="N242" s="16" t="str">
        <f t="shared" si="11"/>
        <v/>
      </c>
      <c r="O242" s="9"/>
      <c r="P242" s="9"/>
      <c r="Q242" s="9"/>
      <c r="R242" s="9"/>
    </row>
    <row r="243" spans="1:18" x14ac:dyDescent="0.3">
      <c r="A243" s="10" t="s">
        <v>1764</v>
      </c>
      <c r="B243" s="12"/>
      <c r="C243" s="9"/>
      <c r="D243" s="11" t="str">
        <f>IFERROR(VLOOKUP(C243,'Plan Cultivos'!$A$5:$X$204,2,FALSE()),"")</f>
        <v/>
      </c>
      <c r="E243" s="11" t="str">
        <f>IFERROR(VLOOKUP(C243,'Plan Cultivos'!$A$5:$X$204,4,FALSE()),"")</f>
        <v/>
      </c>
      <c r="F243" s="9"/>
      <c r="G243" s="9"/>
      <c r="H243" s="11" t="str">
        <f t="shared" si="9"/>
        <v/>
      </c>
      <c r="I243" s="9"/>
      <c r="J243" s="9"/>
      <c r="K243" s="15"/>
      <c r="L243" s="16" t="str">
        <f t="shared" si="10"/>
        <v/>
      </c>
      <c r="M243" s="16" t="str">
        <f>IF(C243="","",SUMIF(Insumos!$B$5:$B$304,C243,Insumos!$K$5:$K$304))</f>
        <v/>
      </c>
      <c r="N243" s="16" t="str">
        <f t="shared" si="11"/>
        <v/>
      </c>
      <c r="O243" s="9"/>
      <c r="P243" s="9"/>
      <c r="Q243" s="9"/>
      <c r="R243" s="9"/>
    </row>
    <row r="244" spans="1:18" x14ac:dyDescent="0.3">
      <c r="A244" s="10" t="s">
        <v>1765</v>
      </c>
      <c r="B244" s="12"/>
      <c r="C244" s="9"/>
      <c r="D244" s="11" t="str">
        <f>IFERROR(VLOOKUP(C244,'Plan Cultivos'!$A$5:$X$204,2,FALSE()),"")</f>
        <v/>
      </c>
      <c r="E244" s="11" t="str">
        <f>IFERROR(VLOOKUP(C244,'Plan Cultivos'!$A$5:$X$204,4,FALSE()),"")</f>
        <v/>
      </c>
      <c r="F244" s="9"/>
      <c r="G244" s="9"/>
      <c r="H244" s="11" t="str">
        <f t="shared" si="9"/>
        <v/>
      </c>
      <c r="I244" s="9"/>
      <c r="J244" s="9"/>
      <c r="K244" s="15"/>
      <c r="L244" s="16" t="str">
        <f t="shared" si="10"/>
        <v/>
      </c>
      <c r="M244" s="16" t="str">
        <f>IF(C244="","",SUMIF(Insumos!$B$5:$B$304,C244,Insumos!$K$5:$K$304))</f>
        <v/>
      </c>
      <c r="N244" s="16" t="str">
        <f t="shared" si="11"/>
        <v/>
      </c>
      <c r="O244" s="9"/>
      <c r="P244" s="9"/>
      <c r="Q244" s="9"/>
      <c r="R244" s="9"/>
    </row>
    <row r="245" spans="1:18" x14ac:dyDescent="0.3">
      <c r="A245" s="10" t="s">
        <v>1766</v>
      </c>
      <c r="B245" s="12"/>
      <c r="C245" s="9"/>
      <c r="D245" s="11" t="str">
        <f>IFERROR(VLOOKUP(C245,'Plan Cultivos'!$A$5:$X$204,2,FALSE()),"")</f>
        <v/>
      </c>
      <c r="E245" s="11" t="str">
        <f>IFERROR(VLOOKUP(C245,'Plan Cultivos'!$A$5:$X$204,4,FALSE()),"")</f>
        <v/>
      </c>
      <c r="F245" s="9"/>
      <c r="G245" s="9"/>
      <c r="H245" s="11" t="str">
        <f t="shared" si="9"/>
        <v/>
      </c>
      <c r="I245" s="9"/>
      <c r="J245" s="9"/>
      <c r="K245" s="15"/>
      <c r="L245" s="16" t="str">
        <f t="shared" si="10"/>
        <v/>
      </c>
      <c r="M245" s="16" t="str">
        <f>IF(C245="","",SUMIF(Insumos!$B$5:$B$304,C245,Insumos!$K$5:$K$304))</f>
        <v/>
      </c>
      <c r="N245" s="16" t="str">
        <f t="shared" si="11"/>
        <v/>
      </c>
      <c r="O245" s="9"/>
      <c r="P245" s="9"/>
      <c r="Q245" s="9"/>
      <c r="R245" s="9"/>
    </row>
    <row r="246" spans="1:18" x14ac:dyDescent="0.3">
      <c r="A246" s="10" t="s">
        <v>1767</v>
      </c>
      <c r="B246" s="12"/>
      <c r="C246" s="9"/>
      <c r="D246" s="11" t="str">
        <f>IFERROR(VLOOKUP(C246,'Plan Cultivos'!$A$5:$X$204,2,FALSE()),"")</f>
        <v/>
      </c>
      <c r="E246" s="11" t="str">
        <f>IFERROR(VLOOKUP(C246,'Plan Cultivos'!$A$5:$X$204,4,FALSE()),"")</f>
        <v/>
      </c>
      <c r="F246" s="9"/>
      <c r="G246" s="9"/>
      <c r="H246" s="11" t="str">
        <f t="shared" si="9"/>
        <v/>
      </c>
      <c r="I246" s="9"/>
      <c r="J246" s="9"/>
      <c r="K246" s="15"/>
      <c r="L246" s="16" t="str">
        <f t="shared" si="10"/>
        <v/>
      </c>
      <c r="M246" s="16" t="str">
        <f>IF(C246="","",SUMIF(Insumos!$B$5:$B$304,C246,Insumos!$K$5:$K$304))</f>
        <v/>
      </c>
      <c r="N246" s="16" t="str">
        <f t="shared" si="11"/>
        <v/>
      </c>
      <c r="O246" s="9"/>
      <c r="P246" s="9"/>
      <c r="Q246" s="9"/>
      <c r="R246" s="9"/>
    </row>
    <row r="247" spans="1:18" x14ac:dyDescent="0.3">
      <c r="A247" s="10" t="s">
        <v>1768</v>
      </c>
      <c r="B247" s="12"/>
      <c r="C247" s="9"/>
      <c r="D247" s="11" t="str">
        <f>IFERROR(VLOOKUP(C247,'Plan Cultivos'!$A$5:$X$204,2,FALSE()),"")</f>
        <v/>
      </c>
      <c r="E247" s="11" t="str">
        <f>IFERROR(VLOOKUP(C247,'Plan Cultivos'!$A$5:$X$204,4,FALSE()),"")</f>
        <v/>
      </c>
      <c r="F247" s="9"/>
      <c r="G247" s="9"/>
      <c r="H247" s="11" t="str">
        <f t="shared" si="9"/>
        <v/>
      </c>
      <c r="I247" s="9"/>
      <c r="J247" s="9"/>
      <c r="K247" s="15"/>
      <c r="L247" s="16" t="str">
        <f t="shared" si="10"/>
        <v/>
      </c>
      <c r="M247" s="16" t="str">
        <f>IF(C247="","",SUMIF(Insumos!$B$5:$B$304,C247,Insumos!$K$5:$K$304))</f>
        <v/>
      </c>
      <c r="N247" s="16" t="str">
        <f t="shared" si="11"/>
        <v/>
      </c>
      <c r="O247" s="9"/>
      <c r="P247" s="9"/>
      <c r="Q247" s="9"/>
      <c r="R247" s="9"/>
    </row>
    <row r="248" spans="1:18" x14ac:dyDescent="0.3">
      <c r="A248" s="10" t="s">
        <v>1769</v>
      </c>
      <c r="B248" s="12"/>
      <c r="C248" s="9"/>
      <c r="D248" s="11" t="str">
        <f>IFERROR(VLOOKUP(C248,'Plan Cultivos'!$A$5:$X$204,2,FALSE()),"")</f>
        <v/>
      </c>
      <c r="E248" s="11" t="str">
        <f>IFERROR(VLOOKUP(C248,'Plan Cultivos'!$A$5:$X$204,4,FALSE()),"")</f>
        <v/>
      </c>
      <c r="F248" s="9"/>
      <c r="G248" s="9"/>
      <c r="H248" s="11" t="str">
        <f t="shared" si="9"/>
        <v/>
      </c>
      <c r="I248" s="9"/>
      <c r="J248" s="9"/>
      <c r="K248" s="15"/>
      <c r="L248" s="16" t="str">
        <f t="shared" si="10"/>
        <v/>
      </c>
      <c r="M248" s="16" t="str">
        <f>IF(C248="","",SUMIF(Insumos!$B$5:$B$304,C248,Insumos!$K$5:$K$304))</f>
        <v/>
      </c>
      <c r="N248" s="16" t="str">
        <f t="shared" si="11"/>
        <v/>
      </c>
      <c r="O248" s="9"/>
      <c r="P248" s="9"/>
      <c r="Q248" s="9"/>
      <c r="R248" s="9"/>
    </row>
    <row r="249" spans="1:18" x14ac:dyDescent="0.3">
      <c r="A249" s="10" t="s">
        <v>1770</v>
      </c>
      <c r="B249" s="12"/>
      <c r="C249" s="9"/>
      <c r="D249" s="11" t="str">
        <f>IFERROR(VLOOKUP(C249,'Plan Cultivos'!$A$5:$X$204,2,FALSE()),"")</f>
        <v/>
      </c>
      <c r="E249" s="11" t="str">
        <f>IFERROR(VLOOKUP(C249,'Plan Cultivos'!$A$5:$X$204,4,FALSE()),"")</f>
        <v/>
      </c>
      <c r="F249" s="9"/>
      <c r="G249" s="9"/>
      <c r="H249" s="11" t="str">
        <f t="shared" si="9"/>
        <v/>
      </c>
      <c r="I249" s="9"/>
      <c r="J249" s="9"/>
      <c r="K249" s="15"/>
      <c r="L249" s="16" t="str">
        <f t="shared" si="10"/>
        <v/>
      </c>
      <c r="M249" s="16" t="str">
        <f>IF(C249="","",SUMIF(Insumos!$B$5:$B$304,C249,Insumos!$K$5:$K$304))</f>
        <v/>
      </c>
      <c r="N249" s="16" t="str">
        <f t="shared" si="11"/>
        <v/>
      </c>
      <c r="O249" s="9"/>
      <c r="P249" s="9"/>
      <c r="Q249" s="9"/>
      <c r="R249" s="9"/>
    </row>
    <row r="250" spans="1:18" x14ac:dyDescent="0.3">
      <c r="A250" s="10" t="s">
        <v>1771</v>
      </c>
      <c r="B250" s="12"/>
      <c r="C250" s="9"/>
      <c r="D250" s="11" t="str">
        <f>IFERROR(VLOOKUP(C250,'Plan Cultivos'!$A$5:$X$204,2,FALSE()),"")</f>
        <v/>
      </c>
      <c r="E250" s="11" t="str">
        <f>IFERROR(VLOOKUP(C250,'Plan Cultivos'!$A$5:$X$204,4,FALSE()),"")</f>
        <v/>
      </c>
      <c r="F250" s="9"/>
      <c r="G250" s="9"/>
      <c r="H250" s="11" t="str">
        <f t="shared" si="9"/>
        <v/>
      </c>
      <c r="I250" s="9"/>
      <c r="J250" s="9"/>
      <c r="K250" s="15"/>
      <c r="L250" s="16" t="str">
        <f t="shared" si="10"/>
        <v/>
      </c>
      <c r="M250" s="16" t="str">
        <f>IF(C250="","",SUMIF(Insumos!$B$5:$B$304,C250,Insumos!$K$5:$K$304))</f>
        <v/>
      </c>
      <c r="N250" s="16" t="str">
        <f t="shared" si="11"/>
        <v/>
      </c>
      <c r="O250" s="9"/>
      <c r="P250" s="9"/>
      <c r="Q250" s="9"/>
      <c r="R250" s="9"/>
    </row>
    <row r="251" spans="1:18" x14ac:dyDescent="0.3">
      <c r="A251" s="10" t="s">
        <v>1772</v>
      </c>
      <c r="B251" s="12"/>
      <c r="C251" s="9"/>
      <c r="D251" s="11" t="str">
        <f>IFERROR(VLOOKUP(C251,'Plan Cultivos'!$A$5:$X$204,2,FALSE()),"")</f>
        <v/>
      </c>
      <c r="E251" s="11" t="str">
        <f>IFERROR(VLOOKUP(C251,'Plan Cultivos'!$A$5:$X$204,4,FALSE()),"")</f>
        <v/>
      </c>
      <c r="F251" s="9"/>
      <c r="G251" s="9"/>
      <c r="H251" s="11" t="str">
        <f t="shared" si="9"/>
        <v/>
      </c>
      <c r="I251" s="9"/>
      <c r="J251" s="9"/>
      <c r="K251" s="15"/>
      <c r="L251" s="16" t="str">
        <f t="shared" si="10"/>
        <v/>
      </c>
      <c r="M251" s="16" t="str">
        <f>IF(C251="","",SUMIF(Insumos!$B$5:$B$304,C251,Insumos!$K$5:$K$304))</f>
        <v/>
      </c>
      <c r="N251" s="16" t="str">
        <f t="shared" si="11"/>
        <v/>
      </c>
      <c r="O251" s="9"/>
      <c r="P251" s="9"/>
      <c r="Q251" s="9"/>
      <c r="R251" s="9"/>
    </row>
    <row r="252" spans="1:18" x14ac:dyDescent="0.3">
      <c r="A252" s="10" t="s">
        <v>1773</v>
      </c>
      <c r="B252" s="12"/>
      <c r="C252" s="9"/>
      <c r="D252" s="11" t="str">
        <f>IFERROR(VLOOKUP(C252,'Plan Cultivos'!$A$5:$X$204,2,FALSE()),"")</f>
        <v/>
      </c>
      <c r="E252" s="11" t="str">
        <f>IFERROR(VLOOKUP(C252,'Plan Cultivos'!$A$5:$X$204,4,FALSE()),"")</f>
        <v/>
      </c>
      <c r="F252" s="9"/>
      <c r="G252" s="9"/>
      <c r="H252" s="11" t="str">
        <f t="shared" si="9"/>
        <v/>
      </c>
      <c r="I252" s="9"/>
      <c r="J252" s="9"/>
      <c r="K252" s="15"/>
      <c r="L252" s="16" t="str">
        <f t="shared" si="10"/>
        <v/>
      </c>
      <c r="M252" s="16" t="str">
        <f>IF(C252="","",SUMIF(Insumos!$B$5:$B$304,C252,Insumos!$K$5:$K$304))</f>
        <v/>
      </c>
      <c r="N252" s="16" t="str">
        <f t="shared" si="11"/>
        <v/>
      </c>
      <c r="O252" s="9"/>
      <c r="P252" s="9"/>
      <c r="Q252" s="9"/>
      <c r="R252" s="9"/>
    </row>
    <row r="253" spans="1:18" x14ac:dyDescent="0.3">
      <c r="A253" s="10" t="s">
        <v>1774</v>
      </c>
      <c r="B253" s="12"/>
      <c r="C253" s="9"/>
      <c r="D253" s="11" t="str">
        <f>IFERROR(VLOOKUP(C253,'Plan Cultivos'!$A$5:$X$204,2,FALSE()),"")</f>
        <v/>
      </c>
      <c r="E253" s="11" t="str">
        <f>IFERROR(VLOOKUP(C253,'Plan Cultivos'!$A$5:$X$204,4,FALSE()),"")</f>
        <v/>
      </c>
      <c r="F253" s="9"/>
      <c r="G253" s="9"/>
      <c r="H253" s="11" t="str">
        <f t="shared" si="9"/>
        <v/>
      </c>
      <c r="I253" s="9"/>
      <c r="J253" s="9"/>
      <c r="K253" s="15"/>
      <c r="L253" s="16" t="str">
        <f t="shared" si="10"/>
        <v/>
      </c>
      <c r="M253" s="16" t="str">
        <f>IF(C253="","",SUMIF(Insumos!$B$5:$B$304,C253,Insumos!$K$5:$K$304))</f>
        <v/>
      </c>
      <c r="N253" s="16" t="str">
        <f t="shared" si="11"/>
        <v/>
      </c>
      <c r="O253" s="9"/>
      <c r="P253" s="9"/>
      <c r="Q253" s="9"/>
      <c r="R253" s="9"/>
    </row>
    <row r="254" spans="1:18" x14ac:dyDescent="0.3">
      <c r="A254" s="10" t="s">
        <v>1775</v>
      </c>
      <c r="B254" s="12"/>
      <c r="C254" s="9"/>
      <c r="D254" s="11" t="str">
        <f>IFERROR(VLOOKUP(C254,'Plan Cultivos'!$A$5:$X$204,2,FALSE()),"")</f>
        <v/>
      </c>
      <c r="E254" s="11" t="str">
        <f>IFERROR(VLOOKUP(C254,'Plan Cultivos'!$A$5:$X$204,4,FALSE()),"")</f>
        <v/>
      </c>
      <c r="F254" s="9"/>
      <c r="G254" s="9"/>
      <c r="H254" s="11" t="str">
        <f t="shared" si="9"/>
        <v/>
      </c>
      <c r="I254" s="9"/>
      <c r="J254" s="9"/>
      <c r="K254" s="15"/>
      <c r="L254" s="16" t="str">
        <f t="shared" si="10"/>
        <v/>
      </c>
      <c r="M254" s="16" t="str">
        <f>IF(C254="","",SUMIF(Insumos!$B$5:$B$304,C254,Insumos!$K$5:$K$304))</f>
        <v/>
      </c>
      <c r="N254" s="16" t="str">
        <f t="shared" si="11"/>
        <v/>
      </c>
      <c r="O254" s="9"/>
      <c r="P254" s="9"/>
      <c r="Q254" s="9"/>
      <c r="R254" s="9"/>
    </row>
    <row r="255" spans="1:18" x14ac:dyDescent="0.3">
      <c r="A255" s="10" t="s">
        <v>1776</v>
      </c>
      <c r="B255" s="12"/>
      <c r="C255" s="9"/>
      <c r="D255" s="11" t="str">
        <f>IFERROR(VLOOKUP(C255,'Plan Cultivos'!$A$5:$X$204,2,FALSE()),"")</f>
        <v/>
      </c>
      <c r="E255" s="11" t="str">
        <f>IFERROR(VLOOKUP(C255,'Plan Cultivos'!$A$5:$X$204,4,FALSE()),"")</f>
        <v/>
      </c>
      <c r="F255" s="9"/>
      <c r="G255" s="9"/>
      <c r="H255" s="11" t="str">
        <f t="shared" si="9"/>
        <v/>
      </c>
      <c r="I255" s="9"/>
      <c r="J255" s="9"/>
      <c r="K255" s="15"/>
      <c r="L255" s="16" t="str">
        <f t="shared" si="10"/>
        <v/>
      </c>
      <c r="M255" s="16" t="str">
        <f>IF(C255="","",SUMIF(Insumos!$B$5:$B$304,C255,Insumos!$K$5:$K$304))</f>
        <v/>
      </c>
      <c r="N255" s="16" t="str">
        <f t="shared" si="11"/>
        <v/>
      </c>
      <c r="O255" s="9"/>
      <c r="P255" s="9"/>
      <c r="Q255" s="9"/>
      <c r="R255" s="9"/>
    </row>
    <row r="256" spans="1:18" x14ac:dyDescent="0.3">
      <c r="A256" s="10" t="s">
        <v>1777</v>
      </c>
      <c r="B256" s="12"/>
      <c r="C256" s="9"/>
      <c r="D256" s="11" t="str">
        <f>IFERROR(VLOOKUP(C256,'Plan Cultivos'!$A$5:$X$204,2,FALSE()),"")</f>
        <v/>
      </c>
      <c r="E256" s="11" t="str">
        <f>IFERROR(VLOOKUP(C256,'Plan Cultivos'!$A$5:$X$204,4,FALSE()),"")</f>
        <v/>
      </c>
      <c r="F256" s="9"/>
      <c r="G256" s="9"/>
      <c r="H256" s="11" t="str">
        <f t="shared" si="9"/>
        <v/>
      </c>
      <c r="I256" s="9"/>
      <c r="J256" s="9"/>
      <c r="K256" s="15"/>
      <c r="L256" s="16" t="str">
        <f t="shared" si="10"/>
        <v/>
      </c>
      <c r="M256" s="16" t="str">
        <f>IF(C256="","",SUMIF(Insumos!$B$5:$B$304,C256,Insumos!$K$5:$K$304))</f>
        <v/>
      </c>
      <c r="N256" s="16" t="str">
        <f t="shared" si="11"/>
        <v/>
      </c>
      <c r="O256" s="9"/>
      <c r="P256" s="9"/>
      <c r="Q256" s="9"/>
      <c r="R256" s="9"/>
    </row>
    <row r="257" spans="1:18" x14ac:dyDescent="0.3">
      <c r="A257" s="10" t="s">
        <v>1778</v>
      </c>
      <c r="B257" s="12"/>
      <c r="C257" s="9"/>
      <c r="D257" s="11" t="str">
        <f>IFERROR(VLOOKUP(C257,'Plan Cultivos'!$A$5:$X$204,2,FALSE()),"")</f>
        <v/>
      </c>
      <c r="E257" s="11" t="str">
        <f>IFERROR(VLOOKUP(C257,'Plan Cultivos'!$A$5:$X$204,4,FALSE()),"")</f>
        <v/>
      </c>
      <c r="F257" s="9"/>
      <c r="G257" s="9"/>
      <c r="H257" s="11" t="str">
        <f t="shared" si="9"/>
        <v/>
      </c>
      <c r="I257" s="9"/>
      <c r="J257" s="9"/>
      <c r="K257" s="15"/>
      <c r="L257" s="16" t="str">
        <f t="shared" si="10"/>
        <v/>
      </c>
      <c r="M257" s="16" t="str">
        <f>IF(C257="","",SUMIF(Insumos!$B$5:$B$304,C257,Insumos!$K$5:$K$304))</f>
        <v/>
      </c>
      <c r="N257" s="16" t="str">
        <f t="shared" si="11"/>
        <v/>
      </c>
      <c r="O257" s="9"/>
      <c r="P257" s="9"/>
      <c r="Q257" s="9"/>
      <c r="R257" s="9"/>
    </row>
    <row r="258" spans="1:18" x14ac:dyDescent="0.3">
      <c r="A258" s="10" t="s">
        <v>1779</v>
      </c>
      <c r="B258" s="12"/>
      <c r="C258" s="9"/>
      <c r="D258" s="11" t="str">
        <f>IFERROR(VLOOKUP(C258,'Plan Cultivos'!$A$5:$X$204,2,FALSE()),"")</f>
        <v/>
      </c>
      <c r="E258" s="11" t="str">
        <f>IFERROR(VLOOKUP(C258,'Plan Cultivos'!$A$5:$X$204,4,FALSE()),"")</f>
        <v/>
      </c>
      <c r="F258" s="9"/>
      <c r="G258" s="9"/>
      <c r="H258" s="11" t="str">
        <f t="shared" si="9"/>
        <v/>
      </c>
      <c r="I258" s="9"/>
      <c r="J258" s="9"/>
      <c r="K258" s="15"/>
      <c r="L258" s="16" t="str">
        <f t="shared" si="10"/>
        <v/>
      </c>
      <c r="M258" s="16" t="str">
        <f>IF(C258="","",SUMIF(Insumos!$B$5:$B$304,C258,Insumos!$K$5:$K$304))</f>
        <v/>
      </c>
      <c r="N258" s="16" t="str">
        <f t="shared" si="11"/>
        <v/>
      </c>
      <c r="O258" s="9"/>
      <c r="P258" s="9"/>
      <c r="Q258" s="9"/>
      <c r="R258" s="9"/>
    </row>
    <row r="259" spans="1:18" x14ac:dyDescent="0.3">
      <c r="A259" s="10" t="s">
        <v>1780</v>
      </c>
      <c r="B259" s="12"/>
      <c r="C259" s="9"/>
      <c r="D259" s="11" t="str">
        <f>IFERROR(VLOOKUP(C259,'Plan Cultivos'!$A$5:$X$204,2,FALSE()),"")</f>
        <v/>
      </c>
      <c r="E259" s="11" t="str">
        <f>IFERROR(VLOOKUP(C259,'Plan Cultivos'!$A$5:$X$204,4,FALSE()),"")</f>
        <v/>
      </c>
      <c r="F259" s="9"/>
      <c r="G259" s="9"/>
      <c r="H259" s="11" t="str">
        <f t="shared" si="9"/>
        <v/>
      </c>
      <c r="I259" s="9"/>
      <c r="J259" s="9"/>
      <c r="K259" s="15"/>
      <c r="L259" s="16" t="str">
        <f t="shared" si="10"/>
        <v/>
      </c>
      <c r="M259" s="16" t="str">
        <f>IF(C259="","",SUMIF(Insumos!$B$5:$B$304,C259,Insumos!$K$5:$K$304))</f>
        <v/>
      </c>
      <c r="N259" s="16" t="str">
        <f t="shared" si="11"/>
        <v/>
      </c>
      <c r="O259" s="9"/>
      <c r="P259" s="9"/>
      <c r="Q259" s="9"/>
      <c r="R259" s="9"/>
    </row>
    <row r="260" spans="1:18" x14ac:dyDescent="0.3">
      <c r="A260" s="10" t="s">
        <v>1781</v>
      </c>
      <c r="B260" s="12"/>
      <c r="C260" s="9"/>
      <c r="D260" s="11" t="str">
        <f>IFERROR(VLOOKUP(C260,'Plan Cultivos'!$A$5:$X$204,2,FALSE()),"")</f>
        <v/>
      </c>
      <c r="E260" s="11" t="str">
        <f>IFERROR(VLOOKUP(C260,'Plan Cultivos'!$A$5:$X$204,4,FALSE()),"")</f>
        <v/>
      </c>
      <c r="F260" s="9"/>
      <c r="G260" s="9"/>
      <c r="H260" s="11" t="str">
        <f t="shared" si="9"/>
        <v/>
      </c>
      <c r="I260" s="9"/>
      <c r="J260" s="9"/>
      <c r="K260" s="15"/>
      <c r="L260" s="16" t="str">
        <f t="shared" si="10"/>
        <v/>
      </c>
      <c r="M260" s="16" t="str">
        <f>IF(C260="","",SUMIF(Insumos!$B$5:$B$304,C260,Insumos!$K$5:$K$304))</f>
        <v/>
      </c>
      <c r="N260" s="16" t="str">
        <f t="shared" si="11"/>
        <v/>
      </c>
      <c r="O260" s="9"/>
      <c r="P260" s="9"/>
      <c r="Q260" s="9"/>
      <c r="R260" s="9"/>
    </row>
    <row r="261" spans="1:18" x14ac:dyDescent="0.3">
      <c r="A261" s="10" t="s">
        <v>1782</v>
      </c>
      <c r="B261" s="12"/>
      <c r="C261" s="9"/>
      <c r="D261" s="11" t="str">
        <f>IFERROR(VLOOKUP(C261,'Plan Cultivos'!$A$5:$X$204,2,FALSE()),"")</f>
        <v/>
      </c>
      <c r="E261" s="11" t="str">
        <f>IFERROR(VLOOKUP(C261,'Plan Cultivos'!$A$5:$X$204,4,FALSE()),"")</f>
        <v/>
      </c>
      <c r="F261" s="9"/>
      <c r="G261" s="9"/>
      <c r="H261" s="11" t="str">
        <f t="shared" ref="H261:H304" si="12">IF(F261="","",MAX(0,F261-G261))</f>
        <v/>
      </c>
      <c r="I261" s="9"/>
      <c r="J261" s="9"/>
      <c r="K261" s="15"/>
      <c r="L261" s="16" t="str">
        <f t="shared" ref="L261:L304" si="13">IF(OR(H261="",K261=""),"",H261*K261)</f>
        <v/>
      </c>
      <c r="M261" s="16" t="str">
        <f>IF(C261="","",SUMIF(Insumos!$B$5:$B$304,C261,Insumos!$K$5:$K$304))</f>
        <v/>
      </c>
      <c r="N261" s="16" t="str">
        <f t="shared" ref="N261:N304" si="14">IF(L261="","",L261-M261)</f>
        <v/>
      </c>
      <c r="O261" s="9"/>
      <c r="P261" s="9"/>
      <c r="Q261" s="9"/>
      <c r="R261" s="9"/>
    </row>
    <row r="262" spans="1:18" x14ac:dyDescent="0.3">
      <c r="A262" s="10" t="s">
        <v>1783</v>
      </c>
      <c r="B262" s="12"/>
      <c r="C262" s="9"/>
      <c r="D262" s="11" t="str">
        <f>IFERROR(VLOOKUP(C262,'Plan Cultivos'!$A$5:$X$204,2,FALSE()),"")</f>
        <v/>
      </c>
      <c r="E262" s="11" t="str">
        <f>IFERROR(VLOOKUP(C262,'Plan Cultivos'!$A$5:$X$204,4,FALSE()),"")</f>
        <v/>
      </c>
      <c r="F262" s="9"/>
      <c r="G262" s="9"/>
      <c r="H262" s="11" t="str">
        <f t="shared" si="12"/>
        <v/>
      </c>
      <c r="I262" s="9"/>
      <c r="J262" s="9"/>
      <c r="K262" s="15"/>
      <c r="L262" s="16" t="str">
        <f t="shared" si="13"/>
        <v/>
      </c>
      <c r="M262" s="16" t="str">
        <f>IF(C262="","",SUMIF(Insumos!$B$5:$B$304,C262,Insumos!$K$5:$K$304))</f>
        <v/>
      </c>
      <c r="N262" s="16" t="str">
        <f t="shared" si="14"/>
        <v/>
      </c>
      <c r="O262" s="9"/>
      <c r="P262" s="9"/>
      <c r="Q262" s="9"/>
      <c r="R262" s="9"/>
    </row>
    <row r="263" spans="1:18" x14ac:dyDescent="0.3">
      <c r="A263" s="10" t="s">
        <v>1784</v>
      </c>
      <c r="B263" s="12"/>
      <c r="C263" s="9"/>
      <c r="D263" s="11" t="str">
        <f>IFERROR(VLOOKUP(C263,'Plan Cultivos'!$A$5:$X$204,2,FALSE()),"")</f>
        <v/>
      </c>
      <c r="E263" s="11" t="str">
        <f>IFERROR(VLOOKUP(C263,'Plan Cultivos'!$A$5:$X$204,4,FALSE()),"")</f>
        <v/>
      </c>
      <c r="F263" s="9"/>
      <c r="G263" s="9"/>
      <c r="H263" s="11" t="str">
        <f t="shared" si="12"/>
        <v/>
      </c>
      <c r="I263" s="9"/>
      <c r="J263" s="9"/>
      <c r="K263" s="15"/>
      <c r="L263" s="16" t="str">
        <f t="shared" si="13"/>
        <v/>
      </c>
      <c r="M263" s="16" t="str">
        <f>IF(C263="","",SUMIF(Insumos!$B$5:$B$304,C263,Insumos!$K$5:$K$304))</f>
        <v/>
      </c>
      <c r="N263" s="16" t="str">
        <f t="shared" si="14"/>
        <v/>
      </c>
      <c r="O263" s="9"/>
      <c r="P263" s="9"/>
      <c r="Q263" s="9"/>
      <c r="R263" s="9"/>
    </row>
    <row r="264" spans="1:18" x14ac:dyDescent="0.3">
      <c r="A264" s="10" t="s">
        <v>1785</v>
      </c>
      <c r="B264" s="12"/>
      <c r="C264" s="9"/>
      <c r="D264" s="11" t="str">
        <f>IFERROR(VLOOKUP(C264,'Plan Cultivos'!$A$5:$X$204,2,FALSE()),"")</f>
        <v/>
      </c>
      <c r="E264" s="11" t="str">
        <f>IFERROR(VLOOKUP(C264,'Plan Cultivos'!$A$5:$X$204,4,FALSE()),"")</f>
        <v/>
      </c>
      <c r="F264" s="9"/>
      <c r="G264" s="9"/>
      <c r="H264" s="11" t="str">
        <f t="shared" si="12"/>
        <v/>
      </c>
      <c r="I264" s="9"/>
      <c r="J264" s="9"/>
      <c r="K264" s="15"/>
      <c r="L264" s="16" t="str">
        <f t="shared" si="13"/>
        <v/>
      </c>
      <c r="M264" s="16" t="str">
        <f>IF(C264="","",SUMIF(Insumos!$B$5:$B$304,C264,Insumos!$K$5:$K$304))</f>
        <v/>
      </c>
      <c r="N264" s="16" t="str">
        <f t="shared" si="14"/>
        <v/>
      </c>
      <c r="O264" s="9"/>
      <c r="P264" s="9"/>
      <c r="Q264" s="9"/>
      <c r="R264" s="9"/>
    </row>
    <row r="265" spans="1:18" x14ac:dyDescent="0.3">
      <c r="A265" s="10" t="s">
        <v>1786</v>
      </c>
      <c r="B265" s="12"/>
      <c r="C265" s="9"/>
      <c r="D265" s="11" t="str">
        <f>IFERROR(VLOOKUP(C265,'Plan Cultivos'!$A$5:$X$204,2,FALSE()),"")</f>
        <v/>
      </c>
      <c r="E265" s="11" t="str">
        <f>IFERROR(VLOOKUP(C265,'Plan Cultivos'!$A$5:$X$204,4,FALSE()),"")</f>
        <v/>
      </c>
      <c r="F265" s="9"/>
      <c r="G265" s="9"/>
      <c r="H265" s="11" t="str">
        <f t="shared" si="12"/>
        <v/>
      </c>
      <c r="I265" s="9"/>
      <c r="J265" s="9"/>
      <c r="K265" s="15"/>
      <c r="L265" s="16" t="str">
        <f t="shared" si="13"/>
        <v/>
      </c>
      <c r="M265" s="16" t="str">
        <f>IF(C265="","",SUMIF(Insumos!$B$5:$B$304,C265,Insumos!$K$5:$K$304))</f>
        <v/>
      </c>
      <c r="N265" s="16" t="str">
        <f t="shared" si="14"/>
        <v/>
      </c>
      <c r="O265" s="9"/>
      <c r="P265" s="9"/>
      <c r="Q265" s="9"/>
      <c r="R265" s="9"/>
    </row>
    <row r="266" spans="1:18" x14ac:dyDescent="0.3">
      <c r="A266" s="10" t="s">
        <v>1787</v>
      </c>
      <c r="B266" s="12"/>
      <c r="C266" s="9"/>
      <c r="D266" s="11" t="str">
        <f>IFERROR(VLOOKUP(C266,'Plan Cultivos'!$A$5:$X$204,2,FALSE()),"")</f>
        <v/>
      </c>
      <c r="E266" s="11" t="str">
        <f>IFERROR(VLOOKUP(C266,'Plan Cultivos'!$A$5:$X$204,4,FALSE()),"")</f>
        <v/>
      </c>
      <c r="F266" s="9"/>
      <c r="G266" s="9"/>
      <c r="H266" s="11" t="str">
        <f t="shared" si="12"/>
        <v/>
      </c>
      <c r="I266" s="9"/>
      <c r="J266" s="9"/>
      <c r="K266" s="15"/>
      <c r="L266" s="16" t="str">
        <f t="shared" si="13"/>
        <v/>
      </c>
      <c r="M266" s="16" t="str">
        <f>IF(C266="","",SUMIF(Insumos!$B$5:$B$304,C266,Insumos!$K$5:$K$304))</f>
        <v/>
      </c>
      <c r="N266" s="16" t="str">
        <f t="shared" si="14"/>
        <v/>
      </c>
      <c r="O266" s="9"/>
      <c r="P266" s="9"/>
      <c r="Q266" s="9"/>
      <c r="R266" s="9"/>
    </row>
    <row r="267" spans="1:18" x14ac:dyDescent="0.3">
      <c r="A267" s="10" t="s">
        <v>1788</v>
      </c>
      <c r="B267" s="12"/>
      <c r="C267" s="9"/>
      <c r="D267" s="11" t="str">
        <f>IFERROR(VLOOKUP(C267,'Plan Cultivos'!$A$5:$X$204,2,FALSE()),"")</f>
        <v/>
      </c>
      <c r="E267" s="11" t="str">
        <f>IFERROR(VLOOKUP(C267,'Plan Cultivos'!$A$5:$X$204,4,FALSE()),"")</f>
        <v/>
      </c>
      <c r="F267" s="9"/>
      <c r="G267" s="9"/>
      <c r="H267" s="11" t="str">
        <f t="shared" si="12"/>
        <v/>
      </c>
      <c r="I267" s="9"/>
      <c r="J267" s="9"/>
      <c r="K267" s="15"/>
      <c r="L267" s="16" t="str">
        <f t="shared" si="13"/>
        <v/>
      </c>
      <c r="M267" s="16" t="str">
        <f>IF(C267="","",SUMIF(Insumos!$B$5:$B$304,C267,Insumos!$K$5:$K$304))</f>
        <v/>
      </c>
      <c r="N267" s="16" t="str">
        <f t="shared" si="14"/>
        <v/>
      </c>
      <c r="O267" s="9"/>
      <c r="P267" s="9"/>
      <c r="Q267" s="9"/>
      <c r="R267" s="9"/>
    </row>
    <row r="268" spans="1:18" x14ac:dyDescent="0.3">
      <c r="A268" s="10" t="s">
        <v>1789</v>
      </c>
      <c r="B268" s="12"/>
      <c r="C268" s="9"/>
      <c r="D268" s="11" t="str">
        <f>IFERROR(VLOOKUP(C268,'Plan Cultivos'!$A$5:$X$204,2,FALSE()),"")</f>
        <v/>
      </c>
      <c r="E268" s="11" t="str">
        <f>IFERROR(VLOOKUP(C268,'Plan Cultivos'!$A$5:$X$204,4,FALSE()),"")</f>
        <v/>
      </c>
      <c r="F268" s="9"/>
      <c r="G268" s="9"/>
      <c r="H268" s="11" t="str">
        <f t="shared" si="12"/>
        <v/>
      </c>
      <c r="I268" s="9"/>
      <c r="J268" s="9"/>
      <c r="K268" s="15"/>
      <c r="L268" s="16" t="str">
        <f t="shared" si="13"/>
        <v/>
      </c>
      <c r="M268" s="16" t="str">
        <f>IF(C268="","",SUMIF(Insumos!$B$5:$B$304,C268,Insumos!$K$5:$K$304))</f>
        <v/>
      </c>
      <c r="N268" s="16" t="str">
        <f t="shared" si="14"/>
        <v/>
      </c>
      <c r="O268" s="9"/>
      <c r="P268" s="9"/>
      <c r="Q268" s="9"/>
      <c r="R268" s="9"/>
    </row>
    <row r="269" spans="1:18" x14ac:dyDescent="0.3">
      <c r="A269" s="10" t="s">
        <v>1790</v>
      </c>
      <c r="B269" s="12"/>
      <c r="C269" s="9"/>
      <c r="D269" s="11" t="str">
        <f>IFERROR(VLOOKUP(C269,'Plan Cultivos'!$A$5:$X$204,2,FALSE()),"")</f>
        <v/>
      </c>
      <c r="E269" s="11" t="str">
        <f>IFERROR(VLOOKUP(C269,'Plan Cultivos'!$A$5:$X$204,4,FALSE()),"")</f>
        <v/>
      </c>
      <c r="F269" s="9"/>
      <c r="G269" s="9"/>
      <c r="H269" s="11" t="str">
        <f t="shared" si="12"/>
        <v/>
      </c>
      <c r="I269" s="9"/>
      <c r="J269" s="9"/>
      <c r="K269" s="15"/>
      <c r="L269" s="16" t="str">
        <f t="shared" si="13"/>
        <v/>
      </c>
      <c r="M269" s="16" t="str">
        <f>IF(C269="","",SUMIF(Insumos!$B$5:$B$304,C269,Insumos!$K$5:$K$304))</f>
        <v/>
      </c>
      <c r="N269" s="16" t="str">
        <f t="shared" si="14"/>
        <v/>
      </c>
      <c r="O269" s="9"/>
      <c r="P269" s="9"/>
      <c r="Q269" s="9"/>
      <c r="R269" s="9"/>
    </row>
    <row r="270" spans="1:18" x14ac:dyDescent="0.3">
      <c r="A270" s="10" t="s">
        <v>1791</v>
      </c>
      <c r="B270" s="12"/>
      <c r="C270" s="9"/>
      <c r="D270" s="11" t="str">
        <f>IFERROR(VLOOKUP(C270,'Plan Cultivos'!$A$5:$X$204,2,FALSE()),"")</f>
        <v/>
      </c>
      <c r="E270" s="11" t="str">
        <f>IFERROR(VLOOKUP(C270,'Plan Cultivos'!$A$5:$X$204,4,FALSE()),"")</f>
        <v/>
      </c>
      <c r="F270" s="9"/>
      <c r="G270" s="9"/>
      <c r="H270" s="11" t="str">
        <f t="shared" si="12"/>
        <v/>
      </c>
      <c r="I270" s="9"/>
      <c r="J270" s="9"/>
      <c r="K270" s="15"/>
      <c r="L270" s="16" t="str">
        <f t="shared" si="13"/>
        <v/>
      </c>
      <c r="M270" s="16" t="str">
        <f>IF(C270="","",SUMIF(Insumos!$B$5:$B$304,C270,Insumos!$K$5:$K$304))</f>
        <v/>
      </c>
      <c r="N270" s="16" t="str">
        <f t="shared" si="14"/>
        <v/>
      </c>
      <c r="O270" s="9"/>
      <c r="P270" s="9"/>
      <c r="Q270" s="9"/>
      <c r="R270" s="9"/>
    </row>
    <row r="271" spans="1:18" x14ac:dyDescent="0.3">
      <c r="A271" s="10" t="s">
        <v>1792</v>
      </c>
      <c r="B271" s="12"/>
      <c r="C271" s="9"/>
      <c r="D271" s="11" t="str">
        <f>IFERROR(VLOOKUP(C271,'Plan Cultivos'!$A$5:$X$204,2,FALSE()),"")</f>
        <v/>
      </c>
      <c r="E271" s="11" t="str">
        <f>IFERROR(VLOOKUP(C271,'Plan Cultivos'!$A$5:$X$204,4,FALSE()),"")</f>
        <v/>
      </c>
      <c r="F271" s="9"/>
      <c r="G271" s="9"/>
      <c r="H271" s="11" t="str">
        <f t="shared" si="12"/>
        <v/>
      </c>
      <c r="I271" s="9"/>
      <c r="J271" s="9"/>
      <c r="K271" s="15"/>
      <c r="L271" s="16" t="str">
        <f t="shared" si="13"/>
        <v/>
      </c>
      <c r="M271" s="16" t="str">
        <f>IF(C271="","",SUMIF(Insumos!$B$5:$B$304,C271,Insumos!$K$5:$K$304))</f>
        <v/>
      </c>
      <c r="N271" s="16" t="str">
        <f t="shared" si="14"/>
        <v/>
      </c>
      <c r="O271" s="9"/>
      <c r="P271" s="9"/>
      <c r="Q271" s="9"/>
      <c r="R271" s="9"/>
    </row>
    <row r="272" spans="1:18" x14ac:dyDescent="0.3">
      <c r="A272" s="10" t="s">
        <v>1793</v>
      </c>
      <c r="B272" s="12"/>
      <c r="C272" s="9"/>
      <c r="D272" s="11" t="str">
        <f>IFERROR(VLOOKUP(C272,'Plan Cultivos'!$A$5:$X$204,2,FALSE()),"")</f>
        <v/>
      </c>
      <c r="E272" s="11" t="str">
        <f>IFERROR(VLOOKUP(C272,'Plan Cultivos'!$A$5:$X$204,4,FALSE()),"")</f>
        <v/>
      </c>
      <c r="F272" s="9"/>
      <c r="G272" s="9"/>
      <c r="H272" s="11" t="str">
        <f t="shared" si="12"/>
        <v/>
      </c>
      <c r="I272" s="9"/>
      <c r="J272" s="9"/>
      <c r="K272" s="15"/>
      <c r="L272" s="16" t="str">
        <f t="shared" si="13"/>
        <v/>
      </c>
      <c r="M272" s="16" t="str">
        <f>IF(C272="","",SUMIF(Insumos!$B$5:$B$304,C272,Insumos!$K$5:$K$304))</f>
        <v/>
      </c>
      <c r="N272" s="16" t="str">
        <f t="shared" si="14"/>
        <v/>
      </c>
      <c r="O272" s="9"/>
      <c r="P272" s="9"/>
      <c r="Q272" s="9"/>
      <c r="R272" s="9"/>
    </row>
    <row r="273" spans="1:18" x14ac:dyDescent="0.3">
      <c r="A273" s="10" t="s">
        <v>1794</v>
      </c>
      <c r="B273" s="12"/>
      <c r="C273" s="9"/>
      <c r="D273" s="11" t="str">
        <f>IFERROR(VLOOKUP(C273,'Plan Cultivos'!$A$5:$X$204,2,FALSE()),"")</f>
        <v/>
      </c>
      <c r="E273" s="11" t="str">
        <f>IFERROR(VLOOKUP(C273,'Plan Cultivos'!$A$5:$X$204,4,FALSE()),"")</f>
        <v/>
      </c>
      <c r="F273" s="9"/>
      <c r="G273" s="9"/>
      <c r="H273" s="11" t="str">
        <f t="shared" si="12"/>
        <v/>
      </c>
      <c r="I273" s="9"/>
      <c r="J273" s="9"/>
      <c r="K273" s="15"/>
      <c r="L273" s="16" t="str">
        <f t="shared" si="13"/>
        <v/>
      </c>
      <c r="M273" s="16" t="str">
        <f>IF(C273="","",SUMIF(Insumos!$B$5:$B$304,C273,Insumos!$K$5:$K$304))</f>
        <v/>
      </c>
      <c r="N273" s="16" t="str">
        <f t="shared" si="14"/>
        <v/>
      </c>
      <c r="O273" s="9"/>
      <c r="P273" s="9"/>
      <c r="Q273" s="9"/>
      <c r="R273" s="9"/>
    </row>
    <row r="274" spans="1:18" x14ac:dyDescent="0.3">
      <c r="A274" s="10" t="s">
        <v>1795</v>
      </c>
      <c r="B274" s="12"/>
      <c r="C274" s="9"/>
      <c r="D274" s="11" t="str">
        <f>IFERROR(VLOOKUP(C274,'Plan Cultivos'!$A$5:$X$204,2,FALSE()),"")</f>
        <v/>
      </c>
      <c r="E274" s="11" t="str">
        <f>IFERROR(VLOOKUP(C274,'Plan Cultivos'!$A$5:$X$204,4,FALSE()),"")</f>
        <v/>
      </c>
      <c r="F274" s="9"/>
      <c r="G274" s="9"/>
      <c r="H274" s="11" t="str">
        <f t="shared" si="12"/>
        <v/>
      </c>
      <c r="I274" s="9"/>
      <c r="J274" s="9"/>
      <c r="K274" s="15"/>
      <c r="L274" s="16" t="str">
        <f t="shared" si="13"/>
        <v/>
      </c>
      <c r="M274" s="16" t="str">
        <f>IF(C274="","",SUMIF(Insumos!$B$5:$B$304,C274,Insumos!$K$5:$K$304))</f>
        <v/>
      </c>
      <c r="N274" s="16" t="str">
        <f t="shared" si="14"/>
        <v/>
      </c>
      <c r="O274" s="9"/>
      <c r="P274" s="9"/>
      <c r="Q274" s="9"/>
      <c r="R274" s="9"/>
    </row>
    <row r="275" spans="1:18" x14ac:dyDescent="0.3">
      <c r="A275" s="10" t="s">
        <v>1796</v>
      </c>
      <c r="B275" s="12"/>
      <c r="C275" s="9"/>
      <c r="D275" s="11" t="str">
        <f>IFERROR(VLOOKUP(C275,'Plan Cultivos'!$A$5:$X$204,2,FALSE()),"")</f>
        <v/>
      </c>
      <c r="E275" s="11" t="str">
        <f>IFERROR(VLOOKUP(C275,'Plan Cultivos'!$A$5:$X$204,4,FALSE()),"")</f>
        <v/>
      </c>
      <c r="F275" s="9"/>
      <c r="G275" s="9"/>
      <c r="H275" s="11" t="str">
        <f t="shared" si="12"/>
        <v/>
      </c>
      <c r="I275" s="9"/>
      <c r="J275" s="9"/>
      <c r="K275" s="15"/>
      <c r="L275" s="16" t="str">
        <f t="shared" si="13"/>
        <v/>
      </c>
      <c r="M275" s="16" t="str">
        <f>IF(C275="","",SUMIF(Insumos!$B$5:$B$304,C275,Insumos!$K$5:$K$304))</f>
        <v/>
      </c>
      <c r="N275" s="16" t="str">
        <f t="shared" si="14"/>
        <v/>
      </c>
      <c r="O275" s="9"/>
      <c r="P275" s="9"/>
      <c r="Q275" s="9"/>
      <c r="R275" s="9"/>
    </row>
    <row r="276" spans="1:18" x14ac:dyDescent="0.3">
      <c r="A276" s="10" t="s">
        <v>1797</v>
      </c>
      <c r="B276" s="12"/>
      <c r="C276" s="9"/>
      <c r="D276" s="11" t="str">
        <f>IFERROR(VLOOKUP(C276,'Plan Cultivos'!$A$5:$X$204,2,FALSE()),"")</f>
        <v/>
      </c>
      <c r="E276" s="11" t="str">
        <f>IFERROR(VLOOKUP(C276,'Plan Cultivos'!$A$5:$X$204,4,FALSE()),"")</f>
        <v/>
      </c>
      <c r="F276" s="9"/>
      <c r="G276" s="9"/>
      <c r="H276" s="11" t="str">
        <f t="shared" si="12"/>
        <v/>
      </c>
      <c r="I276" s="9"/>
      <c r="J276" s="9"/>
      <c r="K276" s="15"/>
      <c r="L276" s="16" t="str">
        <f t="shared" si="13"/>
        <v/>
      </c>
      <c r="M276" s="16" t="str">
        <f>IF(C276="","",SUMIF(Insumos!$B$5:$B$304,C276,Insumos!$K$5:$K$304))</f>
        <v/>
      </c>
      <c r="N276" s="16" t="str">
        <f t="shared" si="14"/>
        <v/>
      </c>
      <c r="O276" s="9"/>
      <c r="P276" s="9"/>
      <c r="Q276" s="9"/>
      <c r="R276" s="9"/>
    </row>
    <row r="277" spans="1:18" x14ac:dyDescent="0.3">
      <c r="A277" s="10" t="s">
        <v>1798</v>
      </c>
      <c r="B277" s="12"/>
      <c r="C277" s="9"/>
      <c r="D277" s="11" t="str">
        <f>IFERROR(VLOOKUP(C277,'Plan Cultivos'!$A$5:$X$204,2,FALSE()),"")</f>
        <v/>
      </c>
      <c r="E277" s="11" t="str">
        <f>IFERROR(VLOOKUP(C277,'Plan Cultivos'!$A$5:$X$204,4,FALSE()),"")</f>
        <v/>
      </c>
      <c r="F277" s="9"/>
      <c r="G277" s="9"/>
      <c r="H277" s="11" t="str">
        <f t="shared" si="12"/>
        <v/>
      </c>
      <c r="I277" s="9"/>
      <c r="J277" s="9"/>
      <c r="K277" s="15"/>
      <c r="L277" s="16" t="str">
        <f t="shared" si="13"/>
        <v/>
      </c>
      <c r="M277" s="16" t="str">
        <f>IF(C277="","",SUMIF(Insumos!$B$5:$B$304,C277,Insumos!$K$5:$K$304))</f>
        <v/>
      </c>
      <c r="N277" s="16" t="str">
        <f t="shared" si="14"/>
        <v/>
      </c>
      <c r="O277" s="9"/>
      <c r="P277" s="9"/>
      <c r="Q277" s="9"/>
      <c r="R277" s="9"/>
    </row>
    <row r="278" spans="1:18" x14ac:dyDescent="0.3">
      <c r="A278" s="10" t="s">
        <v>1799</v>
      </c>
      <c r="B278" s="12"/>
      <c r="C278" s="9"/>
      <c r="D278" s="11" t="str">
        <f>IFERROR(VLOOKUP(C278,'Plan Cultivos'!$A$5:$X$204,2,FALSE()),"")</f>
        <v/>
      </c>
      <c r="E278" s="11" t="str">
        <f>IFERROR(VLOOKUP(C278,'Plan Cultivos'!$A$5:$X$204,4,FALSE()),"")</f>
        <v/>
      </c>
      <c r="F278" s="9"/>
      <c r="G278" s="9"/>
      <c r="H278" s="11" t="str">
        <f t="shared" si="12"/>
        <v/>
      </c>
      <c r="I278" s="9"/>
      <c r="J278" s="9"/>
      <c r="K278" s="15"/>
      <c r="L278" s="16" t="str">
        <f t="shared" si="13"/>
        <v/>
      </c>
      <c r="M278" s="16" t="str">
        <f>IF(C278="","",SUMIF(Insumos!$B$5:$B$304,C278,Insumos!$K$5:$K$304))</f>
        <v/>
      </c>
      <c r="N278" s="16" t="str">
        <f t="shared" si="14"/>
        <v/>
      </c>
      <c r="O278" s="9"/>
      <c r="P278" s="9"/>
      <c r="Q278" s="9"/>
      <c r="R278" s="9"/>
    </row>
    <row r="279" spans="1:18" x14ac:dyDescent="0.3">
      <c r="A279" s="10" t="s">
        <v>1800</v>
      </c>
      <c r="B279" s="12"/>
      <c r="C279" s="9"/>
      <c r="D279" s="11" t="str">
        <f>IFERROR(VLOOKUP(C279,'Plan Cultivos'!$A$5:$X$204,2,FALSE()),"")</f>
        <v/>
      </c>
      <c r="E279" s="11" t="str">
        <f>IFERROR(VLOOKUP(C279,'Plan Cultivos'!$A$5:$X$204,4,FALSE()),"")</f>
        <v/>
      </c>
      <c r="F279" s="9"/>
      <c r="G279" s="9"/>
      <c r="H279" s="11" t="str">
        <f t="shared" si="12"/>
        <v/>
      </c>
      <c r="I279" s="9"/>
      <c r="J279" s="9"/>
      <c r="K279" s="15"/>
      <c r="L279" s="16" t="str">
        <f t="shared" si="13"/>
        <v/>
      </c>
      <c r="M279" s="16" t="str">
        <f>IF(C279="","",SUMIF(Insumos!$B$5:$B$304,C279,Insumos!$K$5:$K$304))</f>
        <v/>
      </c>
      <c r="N279" s="16" t="str">
        <f t="shared" si="14"/>
        <v/>
      </c>
      <c r="O279" s="9"/>
      <c r="P279" s="9"/>
      <c r="Q279" s="9"/>
      <c r="R279" s="9"/>
    </row>
    <row r="280" spans="1:18" x14ac:dyDescent="0.3">
      <c r="A280" s="10" t="s">
        <v>1801</v>
      </c>
      <c r="B280" s="12"/>
      <c r="C280" s="9"/>
      <c r="D280" s="11" t="str">
        <f>IFERROR(VLOOKUP(C280,'Plan Cultivos'!$A$5:$X$204,2,FALSE()),"")</f>
        <v/>
      </c>
      <c r="E280" s="11" t="str">
        <f>IFERROR(VLOOKUP(C280,'Plan Cultivos'!$A$5:$X$204,4,FALSE()),"")</f>
        <v/>
      </c>
      <c r="F280" s="9"/>
      <c r="G280" s="9"/>
      <c r="H280" s="11" t="str">
        <f t="shared" si="12"/>
        <v/>
      </c>
      <c r="I280" s="9"/>
      <c r="J280" s="9"/>
      <c r="K280" s="15"/>
      <c r="L280" s="16" t="str">
        <f t="shared" si="13"/>
        <v/>
      </c>
      <c r="M280" s="16" t="str">
        <f>IF(C280="","",SUMIF(Insumos!$B$5:$B$304,C280,Insumos!$K$5:$K$304))</f>
        <v/>
      </c>
      <c r="N280" s="16" t="str">
        <f t="shared" si="14"/>
        <v/>
      </c>
      <c r="O280" s="9"/>
      <c r="P280" s="9"/>
      <c r="Q280" s="9"/>
      <c r="R280" s="9"/>
    </row>
    <row r="281" spans="1:18" x14ac:dyDescent="0.3">
      <c r="A281" s="10" t="s">
        <v>1802</v>
      </c>
      <c r="B281" s="12"/>
      <c r="C281" s="9"/>
      <c r="D281" s="11" t="str">
        <f>IFERROR(VLOOKUP(C281,'Plan Cultivos'!$A$5:$X$204,2,FALSE()),"")</f>
        <v/>
      </c>
      <c r="E281" s="11" t="str">
        <f>IFERROR(VLOOKUP(C281,'Plan Cultivos'!$A$5:$X$204,4,FALSE()),"")</f>
        <v/>
      </c>
      <c r="F281" s="9"/>
      <c r="G281" s="9"/>
      <c r="H281" s="11" t="str">
        <f t="shared" si="12"/>
        <v/>
      </c>
      <c r="I281" s="9"/>
      <c r="J281" s="9"/>
      <c r="K281" s="15"/>
      <c r="L281" s="16" t="str">
        <f t="shared" si="13"/>
        <v/>
      </c>
      <c r="M281" s="16" t="str">
        <f>IF(C281="","",SUMIF(Insumos!$B$5:$B$304,C281,Insumos!$K$5:$K$304))</f>
        <v/>
      </c>
      <c r="N281" s="16" t="str">
        <f t="shared" si="14"/>
        <v/>
      </c>
      <c r="O281" s="9"/>
      <c r="P281" s="9"/>
      <c r="Q281" s="9"/>
      <c r="R281" s="9"/>
    </row>
    <row r="282" spans="1:18" x14ac:dyDescent="0.3">
      <c r="A282" s="10" t="s">
        <v>1803</v>
      </c>
      <c r="B282" s="12"/>
      <c r="C282" s="9"/>
      <c r="D282" s="11" t="str">
        <f>IFERROR(VLOOKUP(C282,'Plan Cultivos'!$A$5:$X$204,2,FALSE()),"")</f>
        <v/>
      </c>
      <c r="E282" s="11" t="str">
        <f>IFERROR(VLOOKUP(C282,'Plan Cultivos'!$A$5:$X$204,4,FALSE()),"")</f>
        <v/>
      </c>
      <c r="F282" s="9"/>
      <c r="G282" s="9"/>
      <c r="H282" s="11" t="str">
        <f t="shared" si="12"/>
        <v/>
      </c>
      <c r="I282" s="9"/>
      <c r="J282" s="9"/>
      <c r="K282" s="15"/>
      <c r="L282" s="16" t="str">
        <f t="shared" si="13"/>
        <v/>
      </c>
      <c r="M282" s="16" t="str">
        <f>IF(C282="","",SUMIF(Insumos!$B$5:$B$304,C282,Insumos!$K$5:$K$304))</f>
        <v/>
      </c>
      <c r="N282" s="16" t="str">
        <f t="shared" si="14"/>
        <v/>
      </c>
      <c r="O282" s="9"/>
      <c r="P282" s="9"/>
      <c r="Q282" s="9"/>
      <c r="R282" s="9"/>
    </row>
    <row r="283" spans="1:18" x14ac:dyDescent="0.3">
      <c r="A283" s="10" t="s">
        <v>1804</v>
      </c>
      <c r="B283" s="12"/>
      <c r="C283" s="9"/>
      <c r="D283" s="11" t="str">
        <f>IFERROR(VLOOKUP(C283,'Plan Cultivos'!$A$5:$X$204,2,FALSE()),"")</f>
        <v/>
      </c>
      <c r="E283" s="11" t="str">
        <f>IFERROR(VLOOKUP(C283,'Plan Cultivos'!$A$5:$X$204,4,FALSE()),"")</f>
        <v/>
      </c>
      <c r="F283" s="9"/>
      <c r="G283" s="9"/>
      <c r="H283" s="11" t="str">
        <f t="shared" si="12"/>
        <v/>
      </c>
      <c r="I283" s="9"/>
      <c r="J283" s="9"/>
      <c r="K283" s="15"/>
      <c r="L283" s="16" t="str">
        <f t="shared" si="13"/>
        <v/>
      </c>
      <c r="M283" s="16" t="str">
        <f>IF(C283="","",SUMIF(Insumos!$B$5:$B$304,C283,Insumos!$K$5:$K$304))</f>
        <v/>
      </c>
      <c r="N283" s="16" t="str">
        <f t="shared" si="14"/>
        <v/>
      </c>
      <c r="O283" s="9"/>
      <c r="P283" s="9"/>
      <c r="Q283" s="9"/>
      <c r="R283" s="9"/>
    </row>
    <row r="284" spans="1:18" x14ac:dyDescent="0.3">
      <c r="A284" s="10" t="s">
        <v>1805</v>
      </c>
      <c r="B284" s="12"/>
      <c r="C284" s="9"/>
      <c r="D284" s="11" t="str">
        <f>IFERROR(VLOOKUP(C284,'Plan Cultivos'!$A$5:$X$204,2,FALSE()),"")</f>
        <v/>
      </c>
      <c r="E284" s="11" t="str">
        <f>IFERROR(VLOOKUP(C284,'Plan Cultivos'!$A$5:$X$204,4,FALSE()),"")</f>
        <v/>
      </c>
      <c r="F284" s="9"/>
      <c r="G284" s="9"/>
      <c r="H284" s="11" t="str">
        <f t="shared" si="12"/>
        <v/>
      </c>
      <c r="I284" s="9"/>
      <c r="J284" s="9"/>
      <c r="K284" s="15"/>
      <c r="L284" s="16" t="str">
        <f t="shared" si="13"/>
        <v/>
      </c>
      <c r="M284" s="16" t="str">
        <f>IF(C284="","",SUMIF(Insumos!$B$5:$B$304,C284,Insumos!$K$5:$K$304))</f>
        <v/>
      </c>
      <c r="N284" s="16" t="str">
        <f t="shared" si="14"/>
        <v/>
      </c>
      <c r="O284" s="9"/>
      <c r="P284" s="9"/>
      <c r="Q284" s="9"/>
      <c r="R284" s="9"/>
    </row>
    <row r="285" spans="1:18" x14ac:dyDescent="0.3">
      <c r="A285" s="10" t="s">
        <v>1806</v>
      </c>
      <c r="B285" s="12"/>
      <c r="C285" s="9"/>
      <c r="D285" s="11" t="str">
        <f>IFERROR(VLOOKUP(C285,'Plan Cultivos'!$A$5:$X$204,2,FALSE()),"")</f>
        <v/>
      </c>
      <c r="E285" s="11" t="str">
        <f>IFERROR(VLOOKUP(C285,'Plan Cultivos'!$A$5:$X$204,4,FALSE()),"")</f>
        <v/>
      </c>
      <c r="F285" s="9"/>
      <c r="G285" s="9"/>
      <c r="H285" s="11" t="str">
        <f t="shared" si="12"/>
        <v/>
      </c>
      <c r="I285" s="9"/>
      <c r="J285" s="9"/>
      <c r="K285" s="15"/>
      <c r="L285" s="16" t="str">
        <f t="shared" si="13"/>
        <v/>
      </c>
      <c r="M285" s="16" t="str">
        <f>IF(C285="","",SUMIF(Insumos!$B$5:$B$304,C285,Insumos!$K$5:$K$304))</f>
        <v/>
      </c>
      <c r="N285" s="16" t="str">
        <f t="shared" si="14"/>
        <v/>
      </c>
      <c r="O285" s="9"/>
      <c r="P285" s="9"/>
      <c r="Q285" s="9"/>
      <c r="R285" s="9"/>
    </row>
    <row r="286" spans="1:18" x14ac:dyDescent="0.3">
      <c r="A286" s="10" t="s">
        <v>1807</v>
      </c>
      <c r="B286" s="12"/>
      <c r="C286" s="9"/>
      <c r="D286" s="11" t="str">
        <f>IFERROR(VLOOKUP(C286,'Plan Cultivos'!$A$5:$X$204,2,FALSE()),"")</f>
        <v/>
      </c>
      <c r="E286" s="11" t="str">
        <f>IFERROR(VLOOKUP(C286,'Plan Cultivos'!$A$5:$X$204,4,FALSE()),"")</f>
        <v/>
      </c>
      <c r="F286" s="9"/>
      <c r="G286" s="9"/>
      <c r="H286" s="11" t="str">
        <f t="shared" si="12"/>
        <v/>
      </c>
      <c r="I286" s="9"/>
      <c r="J286" s="9"/>
      <c r="K286" s="15"/>
      <c r="L286" s="16" t="str">
        <f t="shared" si="13"/>
        <v/>
      </c>
      <c r="M286" s="16" t="str">
        <f>IF(C286="","",SUMIF(Insumos!$B$5:$B$304,C286,Insumos!$K$5:$K$304))</f>
        <v/>
      </c>
      <c r="N286" s="16" t="str">
        <f t="shared" si="14"/>
        <v/>
      </c>
      <c r="O286" s="9"/>
      <c r="P286" s="9"/>
      <c r="Q286" s="9"/>
      <c r="R286" s="9"/>
    </row>
    <row r="287" spans="1:18" x14ac:dyDescent="0.3">
      <c r="A287" s="10" t="s">
        <v>1808</v>
      </c>
      <c r="B287" s="12"/>
      <c r="C287" s="9"/>
      <c r="D287" s="11" t="str">
        <f>IFERROR(VLOOKUP(C287,'Plan Cultivos'!$A$5:$X$204,2,FALSE()),"")</f>
        <v/>
      </c>
      <c r="E287" s="11" t="str">
        <f>IFERROR(VLOOKUP(C287,'Plan Cultivos'!$A$5:$X$204,4,FALSE()),"")</f>
        <v/>
      </c>
      <c r="F287" s="9"/>
      <c r="G287" s="9"/>
      <c r="H287" s="11" t="str">
        <f t="shared" si="12"/>
        <v/>
      </c>
      <c r="I287" s="9"/>
      <c r="J287" s="9"/>
      <c r="K287" s="15"/>
      <c r="L287" s="16" t="str">
        <f t="shared" si="13"/>
        <v/>
      </c>
      <c r="M287" s="16" t="str">
        <f>IF(C287="","",SUMIF(Insumos!$B$5:$B$304,C287,Insumos!$K$5:$K$304))</f>
        <v/>
      </c>
      <c r="N287" s="16" t="str">
        <f t="shared" si="14"/>
        <v/>
      </c>
      <c r="O287" s="9"/>
      <c r="P287" s="9"/>
      <c r="Q287" s="9"/>
      <c r="R287" s="9"/>
    </row>
    <row r="288" spans="1:18" x14ac:dyDescent="0.3">
      <c r="A288" s="10" t="s">
        <v>1809</v>
      </c>
      <c r="B288" s="12"/>
      <c r="C288" s="9"/>
      <c r="D288" s="11" t="str">
        <f>IFERROR(VLOOKUP(C288,'Plan Cultivos'!$A$5:$X$204,2,FALSE()),"")</f>
        <v/>
      </c>
      <c r="E288" s="11" t="str">
        <f>IFERROR(VLOOKUP(C288,'Plan Cultivos'!$A$5:$X$204,4,FALSE()),"")</f>
        <v/>
      </c>
      <c r="F288" s="9"/>
      <c r="G288" s="9"/>
      <c r="H288" s="11" t="str">
        <f t="shared" si="12"/>
        <v/>
      </c>
      <c r="I288" s="9"/>
      <c r="J288" s="9"/>
      <c r="K288" s="15"/>
      <c r="L288" s="16" t="str">
        <f t="shared" si="13"/>
        <v/>
      </c>
      <c r="M288" s="16" t="str">
        <f>IF(C288="","",SUMIF(Insumos!$B$5:$B$304,C288,Insumos!$K$5:$K$304))</f>
        <v/>
      </c>
      <c r="N288" s="16" t="str">
        <f t="shared" si="14"/>
        <v/>
      </c>
      <c r="O288" s="9"/>
      <c r="P288" s="9"/>
      <c r="Q288" s="9"/>
      <c r="R288" s="9"/>
    </row>
    <row r="289" spans="1:18" x14ac:dyDescent="0.3">
      <c r="A289" s="10" t="s">
        <v>1810</v>
      </c>
      <c r="B289" s="12"/>
      <c r="C289" s="9"/>
      <c r="D289" s="11" t="str">
        <f>IFERROR(VLOOKUP(C289,'Plan Cultivos'!$A$5:$X$204,2,FALSE()),"")</f>
        <v/>
      </c>
      <c r="E289" s="11" t="str">
        <f>IFERROR(VLOOKUP(C289,'Plan Cultivos'!$A$5:$X$204,4,FALSE()),"")</f>
        <v/>
      </c>
      <c r="F289" s="9"/>
      <c r="G289" s="9"/>
      <c r="H289" s="11" t="str">
        <f t="shared" si="12"/>
        <v/>
      </c>
      <c r="I289" s="9"/>
      <c r="J289" s="9"/>
      <c r="K289" s="15"/>
      <c r="L289" s="16" t="str">
        <f t="shared" si="13"/>
        <v/>
      </c>
      <c r="M289" s="16" t="str">
        <f>IF(C289="","",SUMIF(Insumos!$B$5:$B$304,C289,Insumos!$K$5:$K$304))</f>
        <v/>
      </c>
      <c r="N289" s="16" t="str">
        <f t="shared" si="14"/>
        <v/>
      </c>
      <c r="O289" s="9"/>
      <c r="P289" s="9"/>
      <c r="Q289" s="9"/>
      <c r="R289" s="9"/>
    </row>
    <row r="290" spans="1:18" x14ac:dyDescent="0.3">
      <c r="A290" s="10" t="s">
        <v>1811</v>
      </c>
      <c r="B290" s="12"/>
      <c r="C290" s="9"/>
      <c r="D290" s="11" t="str">
        <f>IFERROR(VLOOKUP(C290,'Plan Cultivos'!$A$5:$X$204,2,FALSE()),"")</f>
        <v/>
      </c>
      <c r="E290" s="11" t="str">
        <f>IFERROR(VLOOKUP(C290,'Plan Cultivos'!$A$5:$X$204,4,FALSE()),"")</f>
        <v/>
      </c>
      <c r="F290" s="9"/>
      <c r="G290" s="9"/>
      <c r="H290" s="11" t="str">
        <f t="shared" si="12"/>
        <v/>
      </c>
      <c r="I290" s="9"/>
      <c r="J290" s="9"/>
      <c r="K290" s="15"/>
      <c r="L290" s="16" t="str">
        <f t="shared" si="13"/>
        <v/>
      </c>
      <c r="M290" s="16" t="str">
        <f>IF(C290="","",SUMIF(Insumos!$B$5:$B$304,C290,Insumos!$K$5:$K$304))</f>
        <v/>
      </c>
      <c r="N290" s="16" t="str">
        <f t="shared" si="14"/>
        <v/>
      </c>
      <c r="O290" s="9"/>
      <c r="P290" s="9"/>
      <c r="Q290" s="9"/>
      <c r="R290" s="9"/>
    </row>
    <row r="291" spans="1:18" x14ac:dyDescent="0.3">
      <c r="A291" s="10" t="s">
        <v>1812</v>
      </c>
      <c r="B291" s="12"/>
      <c r="C291" s="9"/>
      <c r="D291" s="11" t="str">
        <f>IFERROR(VLOOKUP(C291,'Plan Cultivos'!$A$5:$X$204,2,FALSE()),"")</f>
        <v/>
      </c>
      <c r="E291" s="11" t="str">
        <f>IFERROR(VLOOKUP(C291,'Plan Cultivos'!$A$5:$X$204,4,FALSE()),"")</f>
        <v/>
      </c>
      <c r="F291" s="9"/>
      <c r="G291" s="9"/>
      <c r="H291" s="11" t="str">
        <f t="shared" si="12"/>
        <v/>
      </c>
      <c r="I291" s="9"/>
      <c r="J291" s="9"/>
      <c r="K291" s="15"/>
      <c r="L291" s="16" t="str">
        <f t="shared" si="13"/>
        <v/>
      </c>
      <c r="M291" s="16" t="str">
        <f>IF(C291="","",SUMIF(Insumos!$B$5:$B$304,C291,Insumos!$K$5:$K$304))</f>
        <v/>
      </c>
      <c r="N291" s="16" t="str">
        <f t="shared" si="14"/>
        <v/>
      </c>
      <c r="O291" s="9"/>
      <c r="P291" s="9"/>
      <c r="Q291" s="9"/>
      <c r="R291" s="9"/>
    </row>
    <row r="292" spans="1:18" x14ac:dyDescent="0.3">
      <c r="A292" s="10" t="s">
        <v>1813</v>
      </c>
      <c r="B292" s="12"/>
      <c r="C292" s="9"/>
      <c r="D292" s="11" t="str">
        <f>IFERROR(VLOOKUP(C292,'Plan Cultivos'!$A$5:$X$204,2,FALSE()),"")</f>
        <v/>
      </c>
      <c r="E292" s="11" t="str">
        <f>IFERROR(VLOOKUP(C292,'Plan Cultivos'!$A$5:$X$204,4,FALSE()),"")</f>
        <v/>
      </c>
      <c r="F292" s="9"/>
      <c r="G292" s="9"/>
      <c r="H292" s="11" t="str">
        <f t="shared" si="12"/>
        <v/>
      </c>
      <c r="I292" s="9"/>
      <c r="J292" s="9"/>
      <c r="K292" s="15"/>
      <c r="L292" s="16" t="str">
        <f t="shared" si="13"/>
        <v/>
      </c>
      <c r="M292" s="16" t="str">
        <f>IF(C292="","",SUMIF(Insumos!$B$5:$B$304,C292,Insumos!$K$5:$K$304))</f>
        <v/>
      </c>
      <c r="N292" s="16" t="str">
        <f t="shared" si="14"/>
        <v/>
      </c>
      <c r="O292" s="9"/>
      <c r="P292" s="9"/>
      <c r="Q292" s="9"/>
      <c r="R292" s="9"/>
    </row>
    <row r="293" spans="1:18" x14ac:dyDescent="0.3">
      <c r="A293" s="10" t="s">
        <v>1814</v>
      </c>
      <c r="B293" s="12"/>
      <c r="C293" s="9"/>
      <c r="D293" s="11" t="str">
        <f>IFERROR(VLOOKUP(C293,'Plan Cultivos'!$A$5:$X$204,2,FALSE()),"")</f>
        <v/>
      </c>
      <c r="E293" s="11" t="str">
        <f>IFERROR(VLOOKUP(C293,'Plan Cultivos'!$A$5:$X$204,4,FALSE()),"")</f>
        <v/>
      </c>
      <c r="F293" s="9"/>
      <c r="G293" s="9"/>
      <c r="H293" s="11" t="str">
        <f t="shared" si="12"/>
        <v/>
      </c>
      <c r="I293" s="9"/>
      <c r="J293" s="9"/>
      <c r="K293" s="15"/>
      <c r="L293" s="16" t="str">
        <f t="shared" si="13"/>
        <v/>
      </c>
      <c r="M293" s="16" t="str">
        <f>IF(C293="","",SUMIF(Insumos!$B$5:$B$304,C293,Insumos!$K$5:$K$304))</f>
        <v/>
      </c>
      <c r="N293" s="16" t="str">
        <f t="shared" si="14"/>
        <v/>
      </c>
      <c r="O293" s="9"/>
      <c r="P293" s="9"/>
      <c r="Q293" s="9"/>
      <c r="R293" s="9"/>
    </row>
    <row r="294" spans="1:18" x14ac:dyDescent="0.3">
      <c r="A294" s="10" t="s">
        <v>1815</v>
      </c>
      <c r="B294" s="12"/>
      <c r="C294" s="9"/>
      <c r="D294" s="11" t="str">
        <f>IFERROR(VLOOKUP(C294,'Plan Cultivos'!$A$5:$X$204,2,FALSE()),"")</f>
        <v/>
      </c>
      <c r="E294" s="11" t="str">
        <f>IFERROR(VLOOKUP(C294,'Plan Cultivos'!$A$5:$X$204,4,FALSE()),"")</f>
        <v/>
      </c>
      <c r="F294" s="9"/>
      <c r="G294" s="9"/>
      <c r="H294" s="11" t="str">
        <f t="shared" si="12"/>
        <v/>
      </c>
      <c r="I294" s="9"/>
      <c r="J294" s="9"/>
      <c r="K294" s="15"/>
      <c r="L294" s="16" t="str">
        <f t="shared" si="13"/>
        <v/>
      </c>
      <c r="M294" s="16" t="str">
        <f>IF(C294="","",SUMIF(Insumos!$B$5:$B$304,C294,Insumos!$K$5:$K$304))</f>
        <v/>
      </c>
      <c r="N294" s="16" t="str">
        <f t="shared" si="14"/>
        <v/>
      </c>
      <c r="O294" s="9"/>
      <c r="P294" s="9"/>
      <c r="Q294" s="9"/>
      <c r="R294" s="9"/>
    </row>
    <row r="295" spans="1:18" x14ac:dyDescent="0.3">
      <c r="A295" s="10" t="s">
        <v>1816</v>
      </c>
      <c r="B295" s="12"/>
      <c r="C295" s="9"/>
      <c r="D295" s="11" t="str">
        <f>IFERROR(VLOOKUP(C295,'Plan Cultivos'!$A$5:$X$204,2,FALSE()),"")</f>
        <v/>
      </c>
      <c r="E295" s="11" t="str">
        <f>IFERROR(VLOOKUP(C295,'Plan Cultivos'!$A$5:$X$204,4,FALSE()),"")</f>
        <v/>
      </c>
      <c r="F295" s="9"/>
      <c r="G295" s="9"/>
      <c r="H295" s="11" t="str">
        <f t="shared" si="12"/>
        <v/>
      </c>
      <c r="I295" s="9"/>
      <c r="J295" s="9"/>
      <c r="K295" s="15"/>
      <c r="L295" s="16" t="str">
        <f t="shared" si="13"/>
        <v/>
      </c>
      <c r="M295" s="16" t="str">
        <f>IF(C295="","",SUMIF(Insumos!$B$5:$B$304,C295,Insumos!$K$5:$K$304))</f>
        <v/>
      </c>
      <c r="N295" s="16" t="str">
        <f t="shared" si="14"/>
        <v/>
      </c>
      <c r="O295" s="9"/>
      <c r="P295" s="9"/>
      <c r="Q295" s="9"/>
      <c r="R295" s="9"/>
    </row>
    <row r="296" spans="1:18" x14ac:dyDescent="0.3">
      <c r="A296" s="10" t="s">
        <v>1817</v>
      </c>
      <c r="B296" s="12"/>
      <c r="C296" s="9"/>
      <c r="D296" s="11" t="str">
        <f>IFERROR(VLOOKUP(C296,'Plan Cultivos'!$A$5:$X$204,2,FALSE()),"")</f>
        <v/>
      </c>
      <c r="E296" s="11" t="str">
        <f>IFERROR(VLOOKUP(C296,'Plan Cultivos'!$A$5:$X$204,4,FALSE()),"")</f>
        <v/>
      </c>
      <c r="F296" s="9"/>
      <c r="G296" s="9"/>
      <c r="H296" s="11" t="str">
        <f t="shared" si="12"/>
        <v/>
      </c>
      <c r="I296" s="9"/>
      <c r="J296" s="9"/>
      <c r="K296" s="15"/>
      <c r="L296" s="16" t="str">
        <f t="shared" si="13"/>
        <v/>
      </c>
      <c r="M296" s="16" t="str">
        <f>IF(C296="","",SUMIF(Insumos!$B$5:$B$304,C296,Insumos!$K$5:$K$304))</f>
        <v/>
      </c>
      <c r="N296" s="16" t="str">
        <f t="shared" si="14"/>
        <v/>
      </c>
      <c r="O296" s="9"/>
      <c r="P296" s="9"/>
      <c r="Q296" s="9"/>
      <c r="R296" s="9"/>
    </row>
    <row r="297" spans="1:18" x14ac:dyDescent="0.3">
      <c r="A297" s="10" t="s">
        <v>1818</v>
      </c>
      <c r="B297" s="12"/>
      <c r="C297" s="9"/>
      <c r="D297" s="11" t="str">
        <f>IFERROR(VLOOKUP(C297,'Plan Cultivos'!$A$5:$X$204,2,FALSE()),"")</f>
        <v/>
      </c>
      <c r="E297" s="11" t="str">
        <f>IFERROR(VLOOKUP(C297,'Plan Cultivos'!$A$5:$X$204,4,FALSE()),"")</f>
        <v/>
      </c>
      <c r="F297" s="9"/>
      <c r="G297" s="9"/>
      <c r="H297" s="11" t="str">
        <f t="shared" si="12"/>
        <v/>
      </c>
      <c r="I297" s="9"/>
      <c r="J297" s="9"/>
      <c r="K297" s="15"/>
      <c r="L297" s="16" t="str">
        <f t="shared" si="13"/>
        <v/>
      </c>
      <c r="M297" s="16" t="str">
        <f>IF(C297="","",SUMIF(Insumos!$B$5:$B$304,C297,Insumos!$K$5:$K$304))</f>
        <v/>
      </c>
      <c r="N297" s="16" t="str">
        <f t="shared" si="14"/>
        <v/>
      </c>
      <c r="O297" s="9"/>
      <c r="P297" s="9"/>
      <c r="Q297" s="9"/>
      <c r="R297" s="9"/>
    </row>
    <row r="298" spans="1:18" x14ac:dyDescent="0.3">
      <c r="A298" s="10" t="s">
        <v>1819</v>
      </c>
      <c r="B298" s="12"/>
      <c r="C298" s="9"/>
      <c r="D298" s="11" t="str">
        <f>IFERROR(VLOOKUP(C298,'Plan Cultivos'!$A$5:$X$204,2,FALSE()),"")</f>
        <v/>
      </c>
      <c r="E298" s="11" t="str">
        <f>IFERROR(VLOOKUP(C298,'Plan Cultivos'!$A$5:$X$204,4,FALSE()),"")</f>
        <v/>
      </c>
      <c r="F298" s="9"/>
      <c r="G298" s="9"/>
      <c r="H298" s="11" t="str">
        <f t="shared" si="12"/>
        <v/>
      </c>
      <c r="I298" s="9"/>
      <c r="J298" s="9"/>
      <c r="K298" s="15"/>
      <c r="L298" s="16" t="str">
        <f t="shared" si="13"/>
        <v/>
      </c>
      <c r="M298" s="16" t="str">
        <f>IF(C298="","",SUMIF(Insumos!$B$5:$B$304,C298,Insumos!$K$5:$K$304))</f>
        <v/>
      </c>
      <c r="N298" s="16" t="str">
        <f t="shared" si="14"/>
        <v/>
      </c>
      <c r="O298" s="9"/>
      <c r="P298" s="9"/>
      <c r="Q298" s="9"/>
      <c r="R298" s="9"/>
    </row>
    <row r="299" spans="1:18" x14ac:dyDescent="0.3">
      <c r="A299" s="10" t="s">
        <v>1820</v>
      </c>
      <c r="B299" s="12"/>
      <c r="C299" s="9"/>
      <c r="D299" s="11" t="str">
        <f>IFERROR(VLOOKUP(C299,'Plan Cultivos'!$A$5:$X$204,2,FALSE()),"")</f>
        <v/>
      </c>
      <c r="E299" s="11" t="str">
        <f>IFERROR(VLOOKUP(C299,'Plan Cultivos'!$A$5:$X$204,4,FALSE()),"")</f>
        <v/>
      </c>
      <c r="F299" s="9"/>
      <c r="G299" s="9"/>
      <c r="H299" s="11" t="str">
        <f t="shared" si="12"/>
        <v/>
      </c>
      <c r="I299" s="9"/>
      <c r="J299" s="9"/>
      <c r="K299" s="15"/>
      <c r="L299" s="16" t="str">
        <f t="shared" si="13"/>
        <v/>
      </c>
      <c r="M299" s="16" t="str">
        <f>IF(C299="","",SUMIF(Insumos!$B$5:$B$304,C299,Insumos!$K$5:$K$304))</f>
        <v/>
      </c>
      <c r="N299" s="16" t="str">
        <f t="shared" si="14"/>
        <v/>
      </c>
      <c r="O299" s="9"/>
      <c r="P299" s="9"/>
      <c r="Q299" s="9"/>
      <c r="R299" s="9"/>
    </row>
    <row r="300" spans="1:18" x14ac:dyDescent="0.3">
      <c r="A300" s="10" t="s">
        <v>1821</v>
      </c>
      <c r="B300" s="12"/>
      <c r="C300" s="9"/>
      <c r="D300" s="11" t="str">
        <f>IFERROR(VLOOKUP(C300,'Plan Cultivos'!$A$5:$X$204,2,FALSE()),"")</f>
        <v/>
      </c>
      <c r="E300" s="11" t="str">
        <f>IFERROR(VLOOKUP(C300,'Plan Cultivos'!$A$5:$X$204,4,FALSE()),"")</f>
        <v/>
      </c>
      <c r="F300" s="9"/>
      <c r="G300" s="9"/>
      <c r="H300" s="11" t="str">
        <f t="shared" si="12"/>
        <v/>
      </c>
      <c r="I300" s="9"/>
      <c r="J300" s="9"/>
      <c r="K300" s="15"/>
      <c r="L300" s="16" t="str">
        <f t="shared" si="13"/>
        <v/>
      </c>
      <c r="M300" s="16" t="str">
        <f>IF(C300="","",SUMIF(Insumos!$B$5:$B$304,C300,Insumos!$K$5:$K$304))</f>
        <v/>
      </c>
      <c r="N300" s="16" t="str">
        <f t="shared" si="14"/>
        <v/>
      </c>
      <c r="O300" s="9"/>
      <c r="P300" s="9"/>
      <c r="Q300" s="9"/>
      <c r="R300" s="9"/>
    </row>
    <row r="301" spans="1:18" x14ac:dyDescent="0.3">
      <c r="A301" s="10" t="s">
        <v>1822</v>
      </c>
      <c r="B301" s="12"/>
      <c r="C301" s="9"/>
      <c r="D301" s="11" t="str">
        <f>IFERROR(VLOOKUP(C301,'Plan Cultivos'!$A$5:$X$204,2,FALSE()),"")</f>
        <v/>
      </c>
      <c r="E301" s="11" t="str">
        <f>IFERROR(VLOOKUP(C301,'Plan Cultivos'!$A$5:$X$204,4,FALSE()),"")</f>
        <v/>
      </c>
      <c r="F301" s="9"/>
      <c r="G301" s="9"/>
      <c r="H301" s="11" t="str">
        <f t="shared" si="12"/>
        <v/>
      </c>
      <c r="I301" s="9"/>
      <c r="J301" s="9"/>
      <c r="K301" s="15"/>
      <c r="L301" s="16" t="str">
        <f t="shared" si="13"/>
        <v/>
      </c>
      <c r="M301" s="16" t="str">
        <f>IF(C301="","",SUMIF(Insumos!$B$5:$B$304,C301,Insumos!$K$5:$K$304))</f>
        <v/>
      </c>
      <c r="N301" s="16" t="str">
        <f t="shared" si="14"/>
        <v/>
      </c>
      <c r="O301" s="9"/>
      <c r="P301" s="9"/>
      <c r="Q301" s="9"/>
      <c r="R301" s="9"/>
    </row>
    <row r="302" spans="1:18" x14ac:dyDescent="0.3">
      <c r="A302" s="10" t="s">
        <v>1823</v>
      </c>
      <c r="B302" s="12"/>
      <c r="C302" s="9"/>
      <c r="D302" s="11" t="str">
        <f>IFERROR(VLOOKUP(C302,'Plan Cultivos'!$A$5:$X$204,2,FALSE()),"")</f>
        <v/>
      </c>
      <c r="E302" s="11" t="str">
        <f>IFERROR(VLOOKUP(C302,'Plan Cultivos'!$A$5:$X$204,4,FALSE()),"")</f>
        <v/>
      </c>
      <c r="F302" s="9"/>
      <c r="G302" s="9"/>
      <c r="H302" s="11" t="str">
        <f t="shared" si="12"/>
        <v/>
      </c>
      <c r="I302" s="9"/>
      <c r="J302" s="9"/>
      <c r="K302" s="15"/>
      <c r="L302" s="16" t="str">
        <f t="shared" si="13"/>
        <v/>
      </c>
      <c r="M302" s="16" t="str">
        <f>IF(C302="","",SUMIF(Insumos!$B$5:$B$304,C302,Insumos!$K$5:$K$304))</f>
        <v/>
      </c>
      <c r="N302" s="16" t="str">
        <f t="shared" si="14"/>
        <v/>
      </c>
      <c r="O302" s="9"/>
      <c r="P302" s="9"/>
      <c r="Q302" s="9"/>
      <c r="R302" s="9"/>
    </row>
    <row r="303" spans="1:18" x14ac:dyDescent="0.3">
      <c r="A303" s="10" t="s">
        <v>1824</v>
      </c>
      <c r="B303" s="12"/>
      <c r="C303" s="9"/>
      <c r="D303" s="11" t="str">
        <f>IFERROR(VLOOKUP(C303,'Plan Cultivos'!$A$5:$X$204,2,FALSE()),"")</f>
        <v/>
      </c>
      <c r="E303" s="11" t="str">
        <f>IFERROR(VLOOKUP(C303,'Plan Cultivos'!$A$5:$X$204,4,FALSE()),"")</f>
        <v/>
      </c>
      <c r="F303" s="9"/>
      <c r="G303" s="9"/>
      <c r="H303" s="11" t="str">
        <f t="shared" si="12"/>
        <v/>
      </c>
      <c r="I303" s="9"/>
      <c r="J303" s="9"/>
      <c r="K303" s="15"/>
      <c r="L303" s="16" t="str">
        <f t="shared" si="13"/>
        <v/>
      </c>
      <c r="M303" s="16" t="str">
        <f>IF(C303="","",SUMIF(Insumos!$B$5:$B$304,C303,Insumos!$K$5:$K$304))</f>
        <v/>
      </c>
      <c r="N303" s="16" t="str">
        <f t="shared" si="14"/>
        <v/>
      </c>
      <c r="O303" s="9"/>
      <c r="P303" s="9"/>
      <c r="Q303" s="9"/>
      <c r="R303" s="9"/>
    </row>
    <row r="304" spans="1:18" x14ac:dyDescent="0.3">
      <c r="A304" s="10" t="s">
        <v>1825</v>
      </c>
      <c r="B304" s="12"/>
      <c r="C304" s="9"/>
      <c r="D304" s="11" t="str">
        <f>IFERROR(VLOOKUP(C304,'Plan Cultivos'!$A$5:$X$204,2,FALSE()),"")</f>
        <v/>
      </c>
      <c r="E304" s="11" t="str">
        <f>IFERROR(VLOOKUP(C304,'Plan Cultivos'!$A$5:$X$204,4,FALSE()),"")</f>
        <v/>
      </c>
      <c r="F304" s="9"/>
      <c r="G304" s="9"/>
      <c r="H304" s="11" t="str">
        <f t="shared" si="12"/>
        <v/>
      </c>
      <c r="I304" s="9"/>
      <c r="J304" s="9"/>
      <c r="K304" s="15"/>
      <c r="L304" s="16" t="str">
        <f t="shared" si="13"/>
        <v/>
      </c>
      <c r="M304" s="16" t="str">
        <f>IF(C304="","",SUMIF(Insumos!$B$5:$B$304,C304,Insumos!$K$5:$K$304))</f>
        <v/>
      </c>
      <c r="N304" s="16" t="str">
        <f t="shared" si="14"/>
        <v/>
      </c>
      <c r="O304" s="9"/>
      <c r="P304" s="9"/>
      <c r="Q304" s="9"/>
      <c r="R304" s="9"/>
    </row>
  </sheetData>
  <mergeCells count="2">
    <mergeCell ref="A1:R1"/>
    <mergeCell ref="A2:R2"/>
  </mergeCells>
  <pageMargins left="0.25" right="0.25" top="1" bottom="1" header="0.511811023622047" footer="0.511811023622047"/>
  <pageSetup orientation="landscape" horizontalDpi="300" verticalDpi="30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700-000000000000}">
          <x14:formula1>
            <xm:f>Listas!$F$5:$F$20</xm:f>
          </x14:formula1>
          <x14:formula2>
            <xm:f>0</xm:f>
          </x14:formula2>
          <xm:sqref>J5:J304</xm:sqref>
        </x14:dataValidation>
        <x14:dataValidation type="list" allowBlank="1" xr:uid="{00000000-0002-0000-0700-000001000000}">
          <x14:formula1>
            <xm:f>Listas!$H$5:$H$40</xm:f>
          </x14:formula1>
          <x14:formula2>
            <xm:f>0</xm:f>
          </x14:formula2>
          <xm:sqref>O5:O304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04"/>
  <sheetViews>
    <sheetView showGridLines="0" zoomScaleNormal="100" workbookViewId="0">
      <pane ySplit="3" topLeftCell="A4" activePane="bottomLeft" state="frozen"/>
      <selection pane="bottomLeft" activeCell="B10" sqref="B10"/>
    </sheetView>
  </sheetViews>
  <sheetFormatPr baseColWidth="10" defaultColWidth="8.6640625" defaultRowHeight="14.4" x14ac:dyDescent="0.3"/>
  <cols>
    <col min="1" max="1" width="11" customWidth="1"/>
    <col min="2" max="2" width="28" customWidth="1"/>
    <col min="3" max="3" width="10" customWidth="1"/>
    <col min="4" max="4" width="18" customWidth="1"/>
    <col min="5" max="5" width="30" customWidth="1"/>
    <col min="6" max="6" width="13" customWidth="1"/>
    <col min="7" max="8" width="16" customWidth="1"/>
    <col min="9" max="9" width="22" customWidth="1"/>
    <col min="10" max="10" width="17" customWidth="1"/>
    <col min="11" max="11" width="15" customWidth="1"/>
    <col min="12" max="12" width="30" customWidth="1"/>
    <col min="13" max="13" width="25" customWidth="1"/>
    <col min="14" max="14" width="30" customWidth="1"/>
  </cols>
  <sheetData>
    <row r="1" spans="1:14" ht="27.75" customHeight="1" x14ac:dyDescent="0.3">
      <c r="A1" s="32" t="s">
        <v>1826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30" customHeight="1" x14ac:dyDescent="0.3">
      <c r="A2" s="33" t="s">
        <v>1827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31.5" customHeight="1" x14ac:dyDescent="0.3">
      <c r="A4" s="1" t="s">
        <v>1828</v>
      </c>
      <c r="B4" s="1" t="s">
        <v>1829</v>
      </c>
      <c r="C4" s="1" t="s">
        <v>107</v>
      </c>
      <c r="D4" s="1" t="s">
        <v>365</v>
      </c>
      <c r="E4" s="1" t="s">
        <v>1830</v>
      </c>
      <c r="F4" s="1" t="s">
        <v>1831</v>
      </c>
      <c r="G4" s="1" t="s">
        <v>1832</v>
      </c>
      <c r="H4" s="1" t="s">
        <v>1833</v>
      </c>
      <c r="I4" s="1" t="s">
        <v>37</v>
      </c>
      <c r="J4" s="1" t="s">
        <v>1834</v>
      </c>
      <c r="K4" s="1" t="s">
        <v>113</v>
      </c>
      <c r="L4" s="1" t="s">
        <v>1835</v>
      </c>
      <c r="M4" s="1" t="s">
        <v>1836</v>
      </c>
      <c r="N4" s="1" t="s">
        <v>119</v>
      </c>
    </row>
    <row r="5" spans="1:14" x14ac:dyDescent="0.3">
      <c r="A5" s="10" t="s">
        <v>1837</v>
      </c>
      <c r="B5" s="9"/>
      <c r="C5" s="9"/>
      <c r="D5" s="9"/>
      <c r="E5" s="9"/>
      <c r="F5" s="9"/>
      <c r="G5" s="12"/>
      <c r="H5" s="12"/>
      <c r="I5" s="9"/>
      <c r="J5" s="15"/>
      <c r="K5" s="9"/>
      <c r="L5" s="9"/>
      <c r="M5" s="9"/>
      <c r="N5" s="9"/>
    </row>
    <row r="6" spans="1:14" x14ac:dyDescent="0.3">
      <c r="A6" s="10" t="s">
        <v>1838</v>
      </c>
      <c r="B6" s="9"/>
      <c r="C6" s="9"/>
      <c r="D6" s="9"/>
      <c r="E6" s="9"/>
      <c r="F6" s="9"/>
      <c r="G6" s="12"/>
      <c r="H6" s="12"/>
      <c r="I6" s="9"/>
      <c r="J6" s="15"/>
      <c r="K6" s="9"/>
      <c r="L6" s="9"/>
      <c r="M6" s="9"/>
      <c r="N6" s="9"/>
    </row>
    <row r="7" spans="1:14" x14ac:dyDescent="0.3">
      <c r="A7" s="10" t="s">
        <v>1839</v>
      </c>
      <c r="B7" s="9"/>
      <c r="C7" s="9"/>
      <c r="D7" s="9"/>
      <c r="E7" s="9"/>
      <c r="F7" s="9"/>
      <c r="G7" s="12"/>
      <c r="H7" s="12"/>
      <c r="I7" s="9"/>
      <c r="J7" s="15"/>
      <c r="K7" s="9"/>
      <c r="L7" s="9"/>
      <c r="M7" s="9"/>
      <c r="N7" s="9"/>
    </row>
    <row r="8" spans="1:14" x14ac:dyDescent="0.3">
      <c r="A8" s="10" t="s">
        <v>1840</v>
      </c>
      <c r="B8" s="9"/>
      <c r="C8" s="9"/>
      <c r="D8" s="9"/>
      <c r="E8" s="9"/>
      <c r="F8" s="9"/>
      <c r="G8" s="12"/>
      <c r="H8" s="12"/>
      <c r="I8" s="9"/>
      <c r="J8" s="15"/>
      <c r="K8" s="9"/>
      <c r="L8" s="9"/>
      <c r="M8" s="9"/>
      <c r="N8" s="9"/>
    </row>
    <row r="9" spans="1:14" x14ac:dyDescent="0.3">
      <c r="A9" s="10" t="s">
        <v>1841</v>
      </c>
      <c r="B9" s="9"/>
      <c r="C9" s="9"/>
      <c r="D9" s="9"/>
      <c r="E9" s="9"/>
      <c r="F9" s="9"/>
      <c r="G9" s="12"/>
      <c r="H9" s="12"/>
      <c r="I9" s="9"/>
      <c r="J9" s="15"/>
      <c r="K9" s="9"/>
      <c r="L9" s="9"/>
      <c r="M9" s="9"/>
      <c r="N9" s="9"/>
    </row>
    <row r="10" spans="1:14" x14ac:dyDescent="0.3">
      <c r="A10" s="10" t="s">
        <v>1842</v>
      </c>
      <c r="B10" s="9"/>
      <c r="C10" s="9"/>
      <c r="D10" s="9"/>
      <c r="E10" s="9"/>
      <c r="F10" s="9"/>
      <c r="G10" s="12"/>
      <c r="H10" s="12"/>
      <c r="I10" s="9"/>
      <c r="J10" s="15"/>
      <c r="K10" s="9"/>
      <c r="L10" s="9"/>
      <c r="M10" s="9"/>
      <c r="N10" s="9"/>
    </row>
    <row r="11" spans="1:14" x14ac:dyDescent="0.3">
      <c r="A11" s="10" t="s">
        <v>1843</v>
      </c>
      <c r="B11" s="9"/>
      <c r="C11" s="9"/>
      <c r="D11" s="9"/>
      <c r="E11" s="9"/>
      <c r="F11" s="9"/>
      <c r="G11" s="12"/>
      <c r="H11" s="12"/>
      <c r="I11" s="9"/>
      <c r="J11" s="15"/>
      <c r="K11" s="9"/>
      <c r="L11" s="9"/>
      <c r="M11" s="9"/>
      <c r="N11" s="9"/>
    </row>
    <row r="12" spans="1:14" x14ac:dyDescent="0.3">
      <c r="A12" s="10" t="s">
        <v>1844</v>
      </c>
      <c r="B12" s="9"/>
      <c r="C12" s="9"/>
      <c r="D12" s="9"/>
      <c r="E12" s="9"/>
      <c r="F12" s="9"/>
      <c r="G12" s="12"/>
      <c r="H12" s="12"/>
      <c r="I12" s="9"/>
      <c r="J12" s="15"/>
      <c r="K12" s="9"/>
      <c r="L12" s="9"/>
      <c r="M12" s="9"/>
      <c r="N12" s="9"/>
    </row>
    <row r="13" spans="1:14" x14ac:dyDescent="0.3">
      <c r="A13" s="10" t="s">
        <v>1845</v>
      </c>
      <c r="B13" s="9"/>
      <c r="C13" s="9"/>
      <c r="D13" s="9"/>
      <c r="E13" s="9"/>
      <c r="F13" s="9"/>
      <c r="G13" s="12"/>
      <c r="H13" s="12"/>
      <c r="I13" s="9"/>
      <c r="J13" s="15"/>
      <c r="K13" s="9"/>
      <c r="L13" s="9"/>
      <c r="M13" s="9"/>
      <c r="N13" s="9"/>
    </row>
    <row r="14" spans="1:14" x14ac:dyDescent="0.3">
      <c r="A14" s="10" t="s">
        <v>1846</v>
      </c>
      <c r="B14" s="9"/>
      <c r="C14" s="9"/>
      <c r="D14" s="9"/>
      <c r="E14" s="9"/>
      <c r="F14" s="9"/>
      <c r="G14" s="12"/>
      <c r="H14" s="12"/>
      <c r="I14" s="9"/>
      <c r="J14" s="15"/>
      <c r="K14" s="9"/>
      <c r="L14" s="9"/>
      <c r="M14" s="9"/>
      <c r="N14" s="9"/>
    </row>
    <row r="15" spans="1:14" x14ac:dyDescent="0.3">
      <c r="A15" s="10" t="s">
        <v>1847</v>
      </c>
      <c r="B15" s="9"/>
      <c r="C15" s="9"/>
      <c r="D15" s="9"/>
      <c r="E15" s="9"/>
      <c r="F15" s="9"/>
      <c r="G15" s="12"/>
      <c r="H15" s="12"/>
      <c r="I15" s="9"/>
      <c r="J15" s="15"/>
      <c r="K15" s="9"/>
      <c r="L15" s="9"/>
      <c r="M15" s="9"/>
      <c r="N15" s="9"/>
    </row>
    <row r="16" spans="1:14" x14ac:dyDescent="0.3">
      <c r="A16" s="10" t="s">
        <v>1848</v>
      </c>
      <c r="B16" s="9"/>
      <c r="C16" s="9"/>
      <c r="D16" s="9"/>
      <c r="E16" s="9"/>
      <c r="F16" s="9"/>
      <c r="G16" s="12"/>
      <c r="H16" s="12"/>
      <c r="I16" s="9"/>
      <c r="J16" s="15"/>
      <c r="K16" s="9"/>
      <c r="L16" s="9"/>
      <c r="M16" s="9"/>
      <c r="N16" s="9"/>
    </row>
    <row r="17" spans="1:14" x14ac:dyDescent="0.3">
      <c r="A17" s="10" t="s">
        <v>1849</v>
      </c>
      <c r="B17" s="9"/>
      <c r="C17" s="9"/>
      <c r="D17" s="9"/>
      <c r="E17" s="9"/>
      <c r="F17" s="9"/>
      <c r="G17" s="12"/>
      <c r="H17" s="12"/>
      <c r="I17" s="9"/>
      <c r="J17" s="15"/>
      <c r="K17" s="9"/>
      <c r="L17" s="9"/>
      <c r="M17" s="9"/>
      <c r="N17" s="9"/>
    </row>
    <row r="18" spans="1:14" x14ac:dyDescent="0.3">
      <c r="A18" s="10" t="s">
        <v>1850</v>
      </c>
      <c r="B18" s="9"/>
      <c r="C18" s="9"/>
      <c r="D18" s="9"/>
      <c r="E18" s="9"/>
      <c r="F18" s="9"/>
      <c r="G18" s="12"/>
      <c r="H18" s="12"/>
      <c r="I18" s="9"/>
      <c r="J18" s="15"/>
      <c r="K18" s="9"/>
      <c r="L18" s="9"/>
      <c r="M18" s="9"/>
      <c r="N18" s="9"/>
    </row>
    <row r="19" spans="1:14" x14ac:dyDescent="0.3">
      <c r="A19" s="10" t="s">
        <v>1851</v>
      </c>
      <c r="B19" s="9"/>
      <c r="C19" s="9"/>
      <c r="D19" s="9"/>
      <c r="E19" s="9"/>
      <c r="F19" s="9"/>
      <c r="G19" s="12"/>
      <c r="H19" s="12"/>
      <c r="I19" s="9"/>
      <c r="J19" s="15"/>
      <c r="K19" s="9"/>
      <c r="L19" s="9"/>
      <c r="M19" s="9"/>
      <c r="N19" s="9"/>
    </row>
    <row r="20" spans="1:14" x14ac:dyDescent="0.3">
      <c r="A20" s="10" t="s">
        <v>1852</v>
      </c>
      <c r="B20" s="9"/>
      <c r="C20" s="9"/>
      <c r="D20" s="9"/>
      <c r="E20" s="9"/>
      <c r="F20" s="9"/>
      <c r="G20" s="12"/>
      <c r="H20" s="12"/>
      <c r="I20" s="9"/>
      <c r="J20" s="15"/>
      <c r="K20" s="9"/>
      <c r="L20" s="9"/>
      <c r="M20" s="9"/>
      <c r="N20" s="9"/>
    </row>
    <row r="21" spans="1:14" x14ac:dyDescent="0.3">
      <c r="A21" s="10" t="s">
        <v>1853</v>
      </c>
      <c r="B21" s="9"/>
      <c r="C21" s="9"/>
      <c r="D21" s="9"/>
      <c r="E21" s="9"/>
      <c r="F21" s="9"/>
      <c r="G21" s="12"/>
      <c r="H21" s="12"/>
      <c r="I21" s="9"/>
      <c r="J21" s="15"/>
      <c r="K21" s="9"/>
      <c r="L21" s="9"/>
      <c r="M21" s="9"/>
      <c r="N21" s="9"/>
    </row>
    <row r="22" spans="1:14" x14ac:dyDescent="0.3">
      <c r="A22" s="10" t="s">
        <v>1854</v>
      </c>
      <c r="B22" s="9"/>
      <c r="C22" s="9"/>
      <c r="D22" s="9"/>
      <c r="E22" s="9"/>
      <c r="F22" s="9"/>
      <c r="G22" s="12"/>
      <c r="H22" s="12"/>
      <c r="I22" s="9"/>
      <c r="J22" s="15"/>
      <c r="K22" s="9"/>
      <c r="L22" s="9"/>
      <c r="M22" s="9"/>
      <c r="N22" s="9"/>
    </row>
    <row r="23" spans="1:14" x14ac:dyDescent="0.3">
      <c r="A23" s="10" t="s">
        <v>1855</v>
      </c>
      <c r="B23" s="9"/>
      <c r="C23" s="9"/>
      <c r="D23" s="9"/>
      <c r="E23" s="9"/>
      <c r="F23" s="9"/>
      <c r="G23" s="12"/>
      <c r="H23" s="12"/>
      <c r="I23" s="9"/>
      <c r="J23" s="15"/>
      <c r="K23" s="9"/>
      <c r="L23" s="9"/>
      <c r="M23" s="9"/>
      <c r="N23" s="9"/>
    </row>
    <row r="24" spans="1:14" x14ac:dyDescent="0.3">
      <c r="A24" s="10" t="s">
        <v>1856</v>
      </c>
      <c r="B24" s="9"/>
      <c r="C24" s="9"/>
      <c r="D24" s="9"/>
      <c r="E24" s="9"/>
      <c r="F24" s="9"/>
      <c r="G24" s="12"/>
      <c r="H24" s="12"/>
      <c r="I24" s="9"/>
      <c r="J24" s="15"/>
      <c r="K24" s="9"/>
      <c r="L24" s="9"/>
      <c r="M24" s="9"/>
      <c r="N24" s="9"/>
    </row>
    <row r="25" spans="1:14" x14ac:dyDescent="0.3">
      <c r="A25" s="10" t="s">
        <v>1857</v>
      </c>
      <c r="B25" s="9"/>
      <c r="C25" s="9"/>
      <c r="D25" s="9"/>
      <c r="E25" s="9"/>
      <c r="F25" s="9"/>
      <c r="G25" s="12"/>
      <c r="H25" s="12"/>
      <c r="I25" s="9"/>
      <c r="J25" s="15"/>
      <c r="K25" s="9"/>
      <c r="L25" s="9"/>
      <c r="M25" s="9"/>
      <c r="N25" s="9"/>
    </row>
    <row r="26" spans="1:14" x14ac:dyDescent="0.3">
      <c r="A26" s="10" t="s">
        <v>1858</v>
      </c>
      <c r="B26" s="9"/>
      <c r="C26" s="9"/>
      <c r="D26" s="9"/>
      <c r="E26" s="9"/>
      <c r="F26" s="9"/>
      <c r="G26" s="12"/>
      <c r="H26" s="12"/>
      <c r="I26" s="9"/>
      <c r="J26" s="15"/>
      <c r="K26" s="9"/>
      <c r="L26" s="9"/>
      <c r="M26" s="9"/>
      <c r="N26" s="9"/>
    </row>
    <row r="27" spans="1:14" x14ac:dyDescent="0.3">
      <c r="A27" s="10" t="s">
        <v>1859</v>
      </c>
      <c r="B27" s="9"/>
      <c r="C27" s="9"/>
      <c r="D27" s="9"/>
      <c r="E27" s="9"/>
      <c r="F27" s="9"/>
      <c r="G27" s="12"/>
      <c r="H27" s="12"/>
      <c r="I27" s="9"/>
      <c r="J27" s="15"/>
      <c r="K27" s="9"/>
      <c r="L27" s="9"/>
      <c r="M27" s="9"/>
      <c r="N27" s="9"/>
    </row>
    <row r="28" spans="1:14" x14ac:dyDescent="0.3">
      <c r="A28" s="10" t="s">
        <v>1860</v>
      </c>
      <c r="B28" s="9"/>
      <c r="C28" s="9"/>
      <c r="D28" s="9"/>
      <c r="E28" s="9"/>
      <c r="F28" s="9"/>
      <c r="G28" s="12"/>
      <c r="H28" s="12"/>
      <c r="I28" s="9"/>
      <c r="J28" s="15"/>
      <c r="K28" s="9"/>
      <c r="L28" s="9"/>
      <c r="M28" s="9"/>
      <c r="N28" s="9"/>
    </row>
    <row r="29" spans="1:14" x14ac:dyDescent="0.3">
      <c r="A29" s="10" t="s">
        <v>1861</v>
      </c>
      <c r="B29" s="9"/>
      <c r="C29" s="9"/>
      <c r="D29" s="9"/>
      <c r="E29" s="9"/>
      <c r="F29" s="9"/>
      <c r="G29" s="12"/>
      <c r="H29" s="12"/>
      <c r="I29" s="9"/>
      <c r="J29" s="15"/>
      <c r="K29" s="9"/>
      <c r="L29" s="9"/>
      <c r="M29" s="9"/>
      <c r="N29" s="9"/>
    </row>
    <row r="30" spans="1:14" x14ac:dyDescent="0.3">
      <c r="A30" s="10" t="s">
        <v>1862</v>
      </c>
      <c r="B30" s="9"/>
      <c r="C30" s="9"/>
      <c r="D30" s="9"/>
      <c r="E30" s="9"/>
      <c r="F30" s="9"/>
      <c r="G30" s="12"/>
      <c r="H30" s="12"/>
      <c r="I30" s="9"/>
      <c r="J30" s="15"/>
      <c r="K30" s="9"/>
      <c r="L30" s="9"/>
      <c r="M30" s="9"/>
      <c r="N30" s="9"/>
    </row>
    <row r="31" spans="1:14" x14ac:dyDescent="0.3">
      <c r="A31" s="10" t="s">
        <v>1863</v>
      </c>
      <c r="B31" s="9"/>
      <c r="C31" s="9"/>
      <c r="D31" s="9"/>
      <c r="E31" s="9"/>
      <c r="F31" s="9"/>
      <c r="G31" s="12"/>
      <c r="H31" s="12"/>
      <c r="I31" s="9"/>
      <c r="J31" s="15"/>
      <c r="K31" s="9"/>
      <c r="L31" s="9"/>
      <c r="M31" s="9"/>
      <c r="N31" s="9"/>
    </row>
    <row r="32" spans="1:14" x14ac:dyDescent="0.3">
      <c r="A32" s="10" t="s">
        <v>1864</v>
      </c>
      <c r="B32" s="9"/>
      <c r="C32" s="9"/>
      <c r="D32" s="9"/>
      <c r="E32" s="9"/>
      <c r="F32" s="9"/>
      <c r="G32" s="12"/>
      <c r="H32" s="12"/>
      <c r="I32" s="9"/>
      <c r="J32" s="15"/>
      <c r="K32" s="9"/>
      <c r="L32" s="9"/>
      <c r="M32" s="9"/>
      <c r="N32" s="9"/>
    </row>
    <row r="33" spans="1:14" x14ac:dyDescent="0.3">
      <c r="A33" s="10" t="s">
        <v>1865</v>
      </c>
      <c r="B33" s="9"/>
      <c r="C33" s="9"/>
      <c r="D33" s="9"/>
      <c r="E33" s="9"/>
      <c r="F33" s="9"/>
      <c r="G33" s="12"/>
      <c r="H33" s="12"/>
      <c r="I33" s="9"/>
      <c r="J33" s="15"/>
      <c r="K33" s="9"/>
      <c r="L33" s="9"/>
      <c r="M33" s="9"/>
      <c r="N33" s="9"/>
    </row>
    <row r="34" spans="1:14" x14ac:dyDescent="0.3">
      <c r="A34" s="10" t="s">
        <v>1866</v>
      </c>
      <c r="B34" s="9"/>
      <c r="C34" s="9"/>
      <c r="D34" s="9"/>
      <c r="E34" s="9"/>
      <c r="F34" s="9"/>
      <c r="G34" s="12"/>
      <c r="H34" s="12"/>
      <c r="I34" s="9"/>
      <c r="J34" s="15"/>
      <c r="K34" s="9"/>
      <c r="L34" s="9"/>
      <c r="M34" s="9"/>
      <c r="N34" s="9"/>
    </row>
    <row r="35" spans="1:14" x14ac:dyDescent="0.3">
      <c r="A35" s="10" t="s">
        <v>1867</v>
      </c>
      <c r="B35" s="9"/>
      <c r="C35" s="9"/>
      <c r="D35" s="9"/>
      <c r="E35" s="9"/>
      <c r="F35" s="9"/>
      <c r="G35" s="12"/>
      <c r="H35" s="12"/>
      <c r="I35" s="9"/>
      <c r="J35" s="15"/>
      <c r="K35" s="9"/>
      <c r="L35" s="9"/>
      <c r="M35" s="9"/>
      <c r="N35" s="9"/>
    </row>
    <row r="36" spans="1:14" x14ac:dyDescent="0.3">
      <c r="A36" s="10" t="s">
        <v>1868</v>
      </c>
      <c r="B36" s="9"/>
      <c r="C36" s="9"/>
      <c r="D36" s="9"/>
      <c r="E36" s="9"/>
      <c r="F36" s="9"/>
      <c r="G36" s="12"/>
      <c r="H36" s="12"/>
      <c r="I36" s="9"/>
      <c r="J36" s="15"/>
      <c r="K36" s="9"/>
      <c r="L36" s="9"/>
      <c r="M36" s="9"/>
      <c r="N36" s="9"/>
    </row>
    <row r="37" spans="1:14" x14ac:dyDescent="0.3">
      <c r="A37" s="10" t="s">
        <v>1869</v>
      </c>
      <c r="B37" s="9"/>
      <c r="C37" s="9"/>
      <c r="D37" s="9"/>
      <c r="E37" s="9"/>
      <c r="F37" s="9"/>
      <c r="G37" s="12"/>
      <c r="H37" s="12"/>
      <c r="I37" s="9"/>
      <c r="J37" s="15"/>
      <c r="K37" s="9"/>
      <c r="L37" s="9"/>
      <c r="M37" s="9"/>
      <c r="N37" s="9"/>
    </row>
    <row r="38" spans="1:14" x14ac:dyDescent="0.3">
      <c r="A38" s="10" t="s">
        <v>1870</v>
      </c>
      <c r="B38" s="9"/>
      <c r="C38" s="9"/>
      <c r="D38" s="9"/>
      <c r="E38" s="9"/>
      <c r="F38" s="9"/>
      <c r="G38" s="12"/>
      <c r="H38" s="12"/>
      <c r="I38" s="9"/>
      <c r="J38" s="15"/>
      <c r="K38" s="9"/>
      <c r="L38" s="9"/>
      <c r="M38" s="9"/>
      <c r="N38" s="9"/>
    </row>
    <row r="39" spans="1:14" x14ac:dyDescent="0.3">
      <c r="A39" s="10" t="s">
        <v>1871</v>
      </c>
      <c r="B39" s="9"/>
      <c r="C39" s="9"/>
      <c r="D39" s="9"/>
      <c r="E39" s="9"/>
      <c r="F39" s="9"/>
      <c r="G39" s="12"/>
      <c r="H39" s="12"/>
      <c r="I39" s="9"/>
      <c r="J39" s="15"/>
      <c r="K39" s="9"/>
      <c r="L39" s="9"/>
      <c r="M39" s="9"/>
      <c r="N39" s="9"/>
    </row>
    <row r="40" spans="1:14" x14ac:dyDescent="0.3">
      <c r="A40" s="10" t="s">
        <v>1872</v>
      </c>
      <c r="B40" s="9"/>
      <c r="C40" s="9"/>
      <c r="D40" s="9"/>
      <c r="E40" s="9"/>
      <c r="F40" s="9"/>
      <c r="G40" s="12"/>
      <c r="H40" s="12"/>
      <c r="I40" s="9"/>
      <c r="J40" s="15"/>
      <c r="K40" s="9"/>
      <c r="L40" s="9"/>
      <c r="M40" s="9"/>
      <c r="N40" s="9"/>
    </row>
    <row r="41" spans="1:14" x14ac:dyDescent="0.3">
      <c r="A41" s="10" t="s">
        <v>1873</v>
      </c>
      <c r="B41" s="9"/>
      <c r="C41" s="9"/>
      <c r="D41" s="9"/>
      <c r="E41" s="9"/>
      <c r="F41" s="9"/>
      <c r="G41" s="12"/>
      <c r="H41" s="12"/>
      <c r="I41" s="9"/>
      <c r="J41" s="15"/>
      <c r="K41" s="9"/>
      <c r="L41" s="9"/>
      <c r="M41" s="9"/>
      <c r="N41" s="9"/>
    </row>
    <row r="42" spans="1:14" x14ac:dyDescent="0.3">
      <c r="A42" s="10" t="s">
        <v>1874</v>
      </c>
      <c r="B42" s="9"/>
      <c r="C42" s="9"/>
      <c r="D42" s="9"/>
      <c r="E42" s="9"/>
      <c r="F42" s="9"/>
      <c r="G42" s="12"/>
      <c r="H42" s="12"/>
      <c r="I42" s="9"/>
      <c r="J42" s="15"/>
      <c r="K42" s="9"/>
      <c r="L42" s="9"/>
      <c r="M42" s="9"/>
      <c r="N42" s="9"/>
    </row>
    <row r="43" spans="1:14" x14ac:dyDescent="0.3">
      <c r="A43" s="10" t="s">
        <v>1875</v>
      </c>
      <c r="B43" s="9"/>
      <c r="C43" s="9"/>
      <c r="D43" s="9"/>
      <c r="E43" s="9"/>
      <c r="F43" s="9"/>
      <c r="G43" s="12"/>
      <c r="H43" s="12"/>
      <c r="I43" s="9"/>
      <c r="J43" s="15"/>
      <c r="K43" s="9"/>
      <c r="L43" s="9"/>
      <c r="M43" s="9"/>
      <c r="N43" s="9"/>
    </row>
    <row r="44" spans="1:14" x14ac:dyDescent="0.3">
      <c r="A44" s="10" t="s">
        <v>1876</v>
      </c>
      <c r="B44" s="9"/>
      <c r="C44" s="9"/>
      <c r="D44" s="9"/>
      <c r="E44" s="9"/>
      <c r="F44" s="9"/>
      <c r="G44" s="12"/>
      <c r="H44" s="12"/>
      <c r="I44" s="9"/>
      <c r="J44" s="15"/>
      <c r="K44" s="9"/>
      <c r="L44" s="9"/>
      <c r="M44" s="9"/>
      <c r="N44" s="9"/>
    </row>
    <row r="45" spans="1:14" x14ac:dyDescent="0.3">
      <c r="A45" s="10" t="s">
        <v>1877</v>
      </c>
      <c r="B45" s="9"/>
      <c r="C45" s="9"/>
      <c r="D45" s="9"/>
      <c r="E45" s="9"/>
      <c r="F45" s="9"/>
      <c r="G45" s="12"/>
      <c r="H45" s="12"/>
      <c r="I45" s="9"/>
      <c r="J45" s="15"/>
      <c r="K45" s="9"/>
      <c r="L45" s="9"/>
      <c r="M45" s="9"/>
      <c r="N45" s="9"/>
    </row>
    <row r="46" spans="1:14" x14ac:dyDescent="0.3">
      <c r="A46" s="10" t="s">
        <v>1878</v>
      </c>
      <c r="B46" s="9"/>
      <c r="C46" s="9"/>
      <c r="D46" s="9"/>
      <c r="E46" s="9"/>
      <c r="F46" s="9"/>
      <c r="G46" s="12"/>
      <c r="H46" s="12"/>
      <c r="I46" s="9"/>
      <c r="J46" s="15"/>
      <c r="K46" s="9"/>
      <c r="L46" s="9"/>
      <c r="M46" s="9"/>
      <c r="N46" s="9"/>
    </row>
    <row r="47" spans="1:14" x14ac:dyDescent="0.3">
      <c r="A47" s="10" t="s">
        <v>1879</v>
      </c>
      <c r="B47" s="9"/>
      <c r="C47" s="9"/>
      <c r="D47" s="9"/>
      <c r="E47" s="9"/>
      <c r="F47" s="9"/>
      <c r="G47" s="12"/>
      <c r="H47" s="12"/>
      <c r="I47" s="9"/>
      <c r="J47" s="15"/>
      <c r="K47" s="9"/>
      <c r="L47" s="9"/>
      <c r="M47" s="9"/>
      <c r="N47" s="9"/>
    </row>
    <row r="48" spans="1:14" x14ac:dyDescent="0.3">
      <c r="A48" s="10" t="s">
        <v>1880</v>
      </c>
      <c r="B48" s="9"/>
      <c r="C48" s="9"/>
      <c r="D48" s="9"/>
      <c r="E48" s="9"/>
      <c r="F48" s="9"/>
      <c r="G48" s="12"/>
      <c r="H48" s="12"/>
      <c r="I48" s="9"/>
      <c r="J48" s="15"/>
      <c r="K48" s="9"/>
      <c r="L48" s="9"/>
      <c r="M48" s="9"/>
      <c r="N48" s="9"/>
    </row>
    <row r="49" spans="1:14" x14ac:dyDescent="0.3">
      <c r="A49" s="10" t="s">
        <v>1881</v>
      </c>
      <c r="B49" s="9"/>
      <c r="C49" s="9"/>
      <c r="D49" s="9"/>
      <c r="E49" s="9"/>
      <c r="F49" s="9"/>
      <c r="G49" s="12"/>
      <c r="H49" s="12"/>
      <c r="I49" s="9"/>
      <c r="J49" s="15"/>
      <c r="K49" s="9"/>
      <c r="L49" s="9"/>
      <c r="M49" s="9"/>
      <c r="N49" s="9"/>
    </row>
    <row r="50" spans="1:14" x14ac:dyDescent="0.3">
      <c r="A50" s="10" t="s">
        <v>1882</v>
      </c>
      <c r="B50" s="9"/>
      <c r="C50" s="9"/>
      <c r="D50" s="9"/>
      <c r="E50" s="9"/>
      <c r="F50" s="9"/>
      <c r="G50" s="12"/>
      <c r="H50" s="12"/>
      <c r="I50" s="9"/>
      <c r="J50" s="15"/>
      <c r="K50" s="9"/>
      <c r="L50" s="9"/>
      <c r="M50" s="9"/>
      <c r="N50" s="9"/>
    </row>
    <row r="51" spans="1:14" x14ac:dyDescent="0.3">
      <c r="A51" s="10" t="s">
        <v>1883</v>
      </c>
      <c r="B51" s="9"/>
      <c r="C51" s="9"/>
      <c r="D51" s="9"/>
      <c r="E51" s="9"/>
      <c r="F51" s="9"/>
      <c r="G51" s="12"/>
      <c r="H51" s="12"/>
      <c r="I51" s="9"/>
      <c r="J51" s="15"/>
      <c r="K51" s="9"/>
      <c r="L51" s="9"/>
      <c r="M51" s="9"/>
      <c r="N51" s="9"/>
    </row>
    <row r="52" spans="1:14" x14ac:dyDescent="0.3">
      <c r="A52" s="10" t="s">
        <v>1884</v>
      </c>
      <c r="B52" s="9"/>
      <c r="C52" s="9"/>
      <c r="D52" s="9"/>
      <c r="E52" s="9"/>
      <c r="F52" s="9"/>
      <c r="G52" s="12"/>
      <c r="H52" s="12"/>
      <c r="I52" s="9"/>
      <c r="J52" s="15"/>
      <c r="K52" s="9"/>
      <c r="L52" s="9"/>
      <c r="M52" s="9"/>
      <c r="N52" s="9"/>
    </row>
    <row r="53" spans="1:14" x14ac:dyDescent="0.3">
      <c r="A53" s="10" t="s">
        <v>1885</v>
      </c>
      <c r="B53" s="9"/>
      <c r="C53" s="9"/>
      <c r="D53" s="9"/>
      <c r="E53" s="9"/>
      <c r="F53" s="9"/>
      <c r="G53" s="12"/>
      <c r="H53" s="12"/>
      <c r="I53" s="9"/>
      <c r="J53" s="15"/>
      <c r="K53" s="9"/>
      <c r="L53" s="9"/>
      <c r="M53" s="9"/>
      <c r="N53" s="9"/>
    </row>
    <row r="54" spans="1:14" x14ac:dyDescent="0.3">
      <c r="A54" s="10" t="s">
        <v>1886</v>
      </c>
      <c r="B54" s="9"/>
      <c r="C54" s="9"/>
      <c r="D54" s="9"/>
      <c r="E54" s="9"/>
      <c r="F54" s="9"/>
      <c r="G54" s="12"/>
      <c r="H54" s="12"/>
      <c r="I54" s="9"/>
      <c r="J54" s="15"/>
      <c r="K54" s="9"/>
      <c r="L54" s="9"/>
      <c r="M54" s="9"/>
      <c r="N54" s="9"/>
    </row>
    <row r="55" spans="1:14" x14ac:dyDescent="0.3">
      <c r="A55" s="10" t="s">
        <v>1887</v>
      </c>
      <c r="B55" s="9"/>
      <c r="C55" s="9"/>
      <c r="D55" s="9"/>
      <c r="E55" s="9"/>
      <c r="F55" s="9"/>
      <c r="G55" s="12"/>
      <c r="H55" s="12"/>
      <c r="I55" s="9"/>
      <c r="J55" s="15"/>
      <c r="K55" s="9"/>
      <c r="L55" s="9"/>
      <c r="M55" s="9"/>
      <c r="N55" s="9"/>
    </row>
    <row r="56" spans="1:14" x14ac:dyDescent="0.3">
      <c r="A56" s="10" t="s">
        <v>1888</v>
      </c>
      <c r="B56" s="9"/>
      <c r="C56" s="9"/>
      <c r="D56" s="9"/>
      <c r="E56" s="9"/>
      <c r="F56" s="9"/>
      <c r="G56" s="12"/>
      <c r="H56" s="12"/>
      <c r="I56" s="9"/>
      <c r="J56" s="15"/>
      <c r="K56" s="9"/>
      <c r="L56" s="9"/>
      <c r="M56" s="9"/>
      <c r="N56" s="9"/>
    </row>
    <row r="57" spans="1:14" x14ac:dyDescent="0.3">
      <c r="A57" s="10" t="s">
        <v>1889</v>
      </c>
      <c r="B57" s="9"/>
      <c r="C57" s="9"/>
      <c r="D57" s="9"/>
      <c r="E57" s="9"/>
      <c r="F57" s="9"/>
      <c r="G57" s="12"/>
      <c r="H57" s="12"/>
      <c r="I57" s="9"/>
      <c r="J57" s="15"/>
      <c r="K57" s="9"/>
      <c r="L57" s="9"/>
      <c r="M57" s="9"/>
      <c r="N57" s="9"/>
    </row>
    <row r="58" spans="1:14" x14ac:dyDescent="0.3">
      <c r="A58" s="10" t="s">
        <v>1890</v>
      </c>
      <c r="B58" s="9"/>
      <c r="C58" s="9"/>
      <c r="D58" s="9"/>
      <c r="E58" s="9"/>
      <c r="F58" s="9"/>
      <c r="G58" s="12"/>
      <c r="H58" s="12"/>
      <c r="I58" s="9"/>
      <c r="J58" s="15"/>
      <c r="K58" s="9"/>
      <c r="L58" s="9"/>
      <c r="M58" s="9"/>
      <c r="N58" s="9"/>
    </row>
    <row r="59" spans="1:14" x14ac:dyDescent="0.3">
      <c r="A59" s="10" t="s">
        <v>1891</v>
      </c>
      <c r="B59" s="9"/>
      <c r="C59" s="9"/>
      <c r="D59" s="9"/>
      <c r="E59" s="9"/>
      <c r="F59" s="9"/>
      <c r="G59" s="12"/>
      <c r="H59" s="12"/>
      <c r="I59" s="9"/>
      <c r="J59" s="15"/>
      <c r="K59" s="9"/>
      <c r="L59" s="9"/>
      <c r="M59" s="9"/>
      <c r="N59" s="9"/>
    </row>
    <row r="60" spans="1:14" x14ac:dyDescent="0.3">
      <c r="A60" s="10" t="s">
        <v>1892</v>
      </c>
      <c r="B60" s="9"/>
      <c r="C60" s="9"/>
      <c r="D60" s="9"/>
      <c r="E60" s="9"/>
      <c r="F60" s="9"/>
      <c r="G60" s="12"/>
      <c r="H60" s="12"/>
      <c r="I60" s="9"/>
      <c r="J60" s="15"/>
      <c r="K60" s="9"/>
      <c r="L60" s="9"/>
      <c r="M60" s="9"/>
      <c r="N60" s="9"/>
    </row>
    <row r="61" spans="1:14" x14ac:dyDescent="0.3">
      <c r="A61" s="10" t="s">
        <v>1893</v>
      </c>
      <c r="B61" s="9"/>
      <c r="C61" s="9"/>
      <c r="D61" s="9"/>
      <c r="E61" s="9"/>
      <c r="F61" s="9"/>
      <c r="G61" s="12"/>
      <c r="H61" s="12"/>
      <c r="I61" s="9"/>
      <c r="J61" s="15"/>
      <c r="K61" s="9"/>
      <c r="L61" s="9"/>
      <c r="M61" s="9"/>
      <c r="N61" s="9"/>
    </row>
    <row r="62" spans="1:14" x14ac:dyDescent="0.3">
      <c r="A62" s="10" t="s">
        <v>1894</v>
      </c>
      <c r="B62" s="9"/>
      <c r="C62" s="9"/>
      <c r="D62" s="9"/>
      <c r="E62" s="9"/>
      <c r="F62" s="9"/>
      <c r="G62" s="12"/>
      <c r="H62" s="12"/>
      <c r="I62" s="9"/>
      <c r="J62" s="15"/>
      <c r="K62" s="9"/>
      <c r="L62" s="9"/>
      <c r="M62" s="9"/>
      <c r="N62" s="9"/>
    </row>
    <row r="63" spans="1:14" x14ac:dyDescent="0.3">
      <c r="A63" s="10" t="s">
        <v>1895</v>
      </c>
      <c r="B63" s="9"/>
      <c r="C63" s="9"/>
      <c r="D63" s="9"/>
      <c r="E63" s="9"/>
      <c r="F63" s="9"/>
      <c r="G63" s="12"/>
      <c r="H63" s="12"/>
      <c r="I63" s="9"/>
      <c r="J63" s="15"/>
      <c r="K63" s="9"/>
      <c r="L63" s="9"/>
      <c r="M63" s="9"/>
      <c r="N63" s="9"/>
    </row>
    <row r="64" spans="1:14" x14ac:dyDescent="0.3">
      <c r="A64" s="10" t="s">
        <v>1896</v>
      </c>
      <c r="B64" s="9"/>
      <c r="C64" s="9"/>
      <c r="D64" s="9"/>
      <c r="E64" s="9"/>
      <c r="F64" s="9"/>
      <c r="G64" s="12"/>
      <c r="H64" s="12"/>
      <c r="I64" s="9"/>
      <c r="J64" s="15"/>
      <c r="K64" s="9"/>
      <c r="L64" s="9"/>
      <c r="M64" s="9"/>
      <c r="N64" s="9"/>
    </row>
    <row r="65" spans="1:14" x14ac:dyDescent="0.3">
      <c r="A65" s="10" t="s">
        <v>1897</v>
      </c>
      <c r="B65" s="9"/>
      <c r="C65" s="9"/>
      <c r="D65" s="9"/>
      <c r="E65" s="9"/>
      <c r="F65" s="9"/>
      <c r="G65" s="12"/>
      <c r="H65" s="12"/>
      <c r="I65" s="9"/>
      <c r="J65" s="15"/>
      <c r="K65" s="9"/>
      <c r="L65" s="9"/>
      <c r="M65" s="9"/>
      <c r="N65" s="9"/>
    </row>
    <row r="66" spans="1:14" x14ac:dyDescent="0.3">
      <c r="A66" s="10" t="s">
        <v>1898</v>
      </c>
      <c r="B66" s="9"/>
      <c r="C66" s="9"/>
      <c r="D66" s="9"/>
      <c r="E66" s="9"/>
      <c r="F66" s="9"/>
      <c r="G66" s="12"/>
      <c r="H66" s="12"/>
      <c r="I66" s="9"/>
      <c r="J66" s="15"/>
      <c r="K66" s="9"/>
      <c r="L66" s="9"/>
      <c r="M66" s="9"/>
      <c r="N66" s="9"/>
    </row>
    <row r="67" spans="1:14" x14ac:dyDescent="0.3">
      <c r="A67" s="10" t="s">
        <v>1899</v>
      </c>
      <c r="B67" s="9"/>
      <c r="C67" s="9"/>
      <c r="D67" s="9"/>
      <c r="E67" s="9"/>
      <c r="F67" s="9"/>
      <c r="G67" s="12"/>
      <c r="H67" s="12"/>
      <c r="I67" s="9"/>
      <c r="J67" s="15"/>
      <c r="K67" s="9"/>
      <c r="L67" s="9"/>
      <c r="M67" s="9"/>
      <c r="N67" s="9"/>
    </row>
    <row r="68" spans="1:14" x14ac:dyDescent="0.3">
      <c r="A68" s="10" t="s">
        <v>1900</v>
      </c>
      <c r="B68" s="9"/>
      <c r="C68" s="9"/>
      <c r="D68" s="9"/>
      <c r="E68" s="9"/>
      <c r="F68" s="9"/>
      <c r="G68" s="12"/>
      <c r="H68" s="12"/>
      <c r="I68" s="9"/>
      <c r="J68" s="15"/>
      <c r="K68" s="9"/>
      <c r="L68" s="9"/>
      <c r="M68" s="9"/>
      <c r="N68" s="9"/>
    </row>
    <row r="69" spans="1:14" x14ac:dyDescent="0.3">
      <c r="A69" s="10" t="s">
        <v>1901</v>
      </c>
      <c r="B69" s="9"/>
      <c r="C69" s="9"/>
      <c r="D69" s="9"/>
      <c r="E69" s="9"/>
      <c r="F69" s="9"/>
      <c r="G69" s="12"/>
      <c r="H69" s="12"/>
      <c r="I69" s="9"/>
      <c r="J69" s="15"/>
      <c r="K69" s="9"/>
      <c r="L69" s="9"/>
      <c r="M69" s="9"/>
      <c r="N69" s="9"/>
    </row>
    <row r="70" spans="1:14" x14ac:dyDescent="0.3">
      <c r="A70" s="10" t="s">
        <v>1902</v>
      </c>
      <c r="B70" s="9"/>
      <c r="C70" s="9"/>
      <c r="D70" s="9"/>
      <c r="E70" s="9"/>
      <c r="F70" s="9"/>
      <c r="G70" s="12"/>
      <c r="H70" s="12"/>
      <c r="I70" s="9"/>
      <c r="J70" s="15"/>
      <c r="K70" s="9"/>
      <c r="L70" s="9"/>
      <c r="M70" s="9"/>
      <c r="N70" s="9"/>
    </row>
    <row r="71" spans="1:14" x14ac:dyDescent="0.3">
      <c r="A71" s="10" t="s">
        <v>1903</v>
      </c>
      <c r="B71" s="9"/>
      <c r="C71" s="9"/>
      <c r="D71" s="9"/>
      <c r="E71" s="9"/>
      <c r="F71" s="9"/>
      <c r="G71" s="12"/>
      <c r="H71" s="12"/>
      <c r="I71" s="9"/>
      <c r="J71" s="15"/>
      <c r="K71" s="9"/>
      <c r="L71" s="9"/>
      <c r="M71" s="9"/>
      <c r="N71" s="9"/>
    </row>
    <row r="72" spans="1:14" x14ac:dyDescent="0.3">
      <c r="A72" s="10" t="s">
        <v>1904</v>
      </c>
      <c r="B72" s="9"/>
      <c r="C72" s="9"/>
      <c r="D72" s="9"/>
      <c r="E72" s="9"/>
      <c r="F72" s="9"/>
      <c r="G72" s="12"/>
      <c r="H72" s="12"/>
      <c r="I72" s="9"/>
      <c r="J72" s="15"/>
      <c r="K72" s="9"/>
      <c r="L72" s="9"/>
      <c r="M72" s="9"/>
      <c r="N72" s="9"/>
    </row>
    <row r="73" spans="1:14" x14ac:dyDescent="0.3">
      <c r="A73" s="10" t="s">
        <v>1905</v>
      </c>
      <c r="B73" s="9"/>
      <c r="C73" s="9"/>
      <c r="D73" s="9"/>
      <c r="E73" s="9"/>
      <c r="F73" s="9"/>
      <c r="G73" s="12"/>
      <c r="H73" s="12"/>
      <c r="I73" s="9"/>
      <c r="J73" s="15"/>
      <c r="K73" s="9"/>
      <c r="L73" s="9"/>
      <c r="M73" s="9"/>
      <c r="N73" s="9"/>
    </row>
    <row r="74" spans="1:14" x14ac:dyDescent="0.3">
      <c r="A74" s="10" t="s">
        <v>1906</v>
      </c>
      <c r="B74" s="9"/>
      <c r="C74" s="9"/>
      <c r="D74" s="9"/>
      <c r="E74" s="9"/>
      <c r="F74" s="9"/>
      <c r="G74" s="12"/>
      <c r="H74" s="12"/>
      <c r="I74" s="9"/>
      <c r="J74" s="15"/>
      <c r="K74" s="9"/>
      <c r="L74" s="9"/>
      <c r="M74" s="9"/>
      <c r="N74" s="9"/>
    </row>
    <row r="75" spans="1:14" x14ac:dyDescent="0.3">
      <c r="A75" s="10" t="s">
        <v>1907</v>
      </c>
      <c r="B75" s="9"/>
      <c r="C75" s="9"/>
      <c r="D75" s="9"/>
      <c r="E75" s="9"/>
      <c r="F75" s="9"/>
      <c r="G75" s="12"/>
      <c r="H75" s="12"/>
      <c r="I75" s="9"/>
      <c r="J75" s="15"/>
      <c r="K75" s="9"/>
      <c r="L75" s="9"/>
      <c r="M75" s="9"/>
      <c r="N75" s="9"/>
    </row>
    <row r="76" spans="1:14" x14ac:dyDescent="0.3">
      <c r="A76" s="10" t="s">
        <v>1908</v>
      </c>
      <c r="B76" s="9"/>
      <c r="C76" s="9"/>
      <c r="D76" s="9"/>
      <c r="E76" s="9"/>
      <c r="F76" s="9"/>
      <c r="G76" s="12"/>
      <c r="H76" s="12"/>
      <c r="I76" s="9"/>
      <c r="J76" s="15"/>
      <c r="K76" s="9"/>
      <c r="L76" s="9"/>
      <c r="M76" s="9"/>
      <c r="N76" s="9"/>
    </row>
    <row r="77" spans="1:14" x14ac:dyDescent="0.3">
      <c r="A77" s="10" t="s">
        <v>1909</v>
      </c>
      <c r="B77" s="9"/>
      <c r="C77" s="9"/>
      <c r="D77" s="9"/>
      <c r="E77" s="9"/>
      <c r="F77" s="9"/>
      <c r="G77" s="12"/>
      <c r="H77" s="12"/>
      <c r="I77" s="9"/>
      <c r="J77" s="15"/>
      <c r="K77" s="9"/>
      <c r="L77" s="9"/>
      <c r="M77" s="9"/>
      <c r="N77" s="9"/>
    </row>
    <row r="78" spans="1:14" x14ac:dyDescent="0.3">
      <c r="A78" s="10" t="s">
        <v>1910</v>
      </c>
      <c r="B78" s="9"/>
      <c r="C78" s="9"/>
      <c r="D78" s="9"/>
      <c r="E78" s="9"/>
      <c r="F78" s="9"/>
      <c r="G78" s="12"/>
      <c r="H78" s="12"/>
      <c r="I78" s="9"/>
      <c r="J78" s="15"/>
      <c r="K78" s="9"/>
      <c r="L78" s="9"/>
      <c r="M78" s="9"/>
      <c r="N78" s="9"/>
    </row>
    <row r="79" spans="1:14" x14ac:dyDescent="0.3">
      <c r="A79" s="10" t="s">
        <v>1911</v>
      </c>
      <c r="B79" s="9"/>
      <c r="C79" s="9"/>
      <c r="D79" s="9"/>
      <c r="E79" s="9"/>
      <c r="F79" s="9"/>
      <c r="G79" s="12"/>
      <c r="H79" s="12"/>
      <c r="I79" s="9"/>
      <c r="J79" s="15"/>
      <c r="K79" s="9"/>
      <c r="L79" s="9"/>
      <c r="M79" s="9"/>
      <c r="N79" s="9"/>
    </row>
    <row r="80" spans="1:14" x14ac:dyDescent="0.3">
      <c r="A80" s="10" t="s">
        <v>1912</v>
      </c>
      <c r="B80" s="9"/>
      <c r="C80" s="9"/>
      <c r="D80" s="9"/>
      <c r="E80" s="9"/>
      <c r="F80" s="9"/>
      <c r="G80" s="12"/>
      <c r="H80" s="12"/>
      <c r="I80" s="9"/>
      <c r="J80" s="15"/>
      <c r="K80" s="9"/>
      <c r="L80" s="9"/>
      <c r="M80" s="9"/>
      <c r="N80" s="9"/>
    </row>
    <row r="81" spans="1:14" x14ac:dyDescent="0.3">
      <c r="A81" s="10" t="s">
        <v>1913</v>
      </c>
      <c r="B81" s="9"/>
      <c r="C81" s="9"/>
      <c r="D81" s="9"/>
      <c r="E81" s="9"/>
      <c r="F81" s="9"/>
      <c r="G81" s="12"/>
      <c r="H81" s="12"/>
      <c r="I81" s="9"/>
      <c r="J81" s="15"/>
      <c r="K81" s="9"/>
      <c r="L81" s="9"/>
      <c r="M81" s="9"/>
      <c r="N81" s="9"/>
    </row>
    <row r="82" spans="1:14" x14ac:dyDescent="0.3">
      <c r="A82" s="10" t="s">
        <v>1914</v>
      </c>
      <c r="B82" s="9"/>
      <c r="C82" s="9"/>
      <c r="D82" s="9"/>
      <c r="E82" s="9"/>
      <c r="F82" s="9"/>
      <c r="G82" s="12"/>
      <c r="H82" s="12"/>
      <c r="I82" s="9"/>
      <c r="J82" s="15"/>
      <c r="K82" s="9"/>
      <c r="L82" s="9"/>
      <c r="M82" s="9"/>
      <c r="N82" s="9"/>
    </row>
    <row r="83" spans="1:14" x14ac:dyDescent="0.3">
      <c r="A83" s="10" t="s">
        <v>1915</v>
      </c>
      <c r="B83" s="9"/>
      <c r="C83" s="9"/>
      <c r="D83" s="9"/>
      <c r="E83" s="9"/>
      <c r="F83" s="9"/>
      <c r="G83" s="12"/>
      <c r="H83" s="12"/>
      <c r="I83" s="9"/>
      <c r="J83" s="15"/>
      <c r="K83" s="9"/>
      <c r="L83" s="9"/>
      <c r="M83" s="9"/>
      <c r="N83" s="9"/>
    </row>
    <row r="84" spans="1:14" x14ac:dyDescent="0.3">
      <c r="A84" s="10" t="s">
        <v>1916</v>
      </c>
      <c r="B84" s="9"/>
      <c r="C84" s="9"/>
      <c r="D84" s="9"/>
      <c r="E84" s="9"/>
      <c r="F84" s="9"/>
      <c r="G84" s="12"/>
      <c r="H84" s="12"/>
      <c r="I84" s="9"/>
      <c r="J84" s="15"/>
      <c r="K84" s="9"/>
      <c r="L84" s="9"/>
      <c r="M84" s="9"/>
      <c r="N84" s="9"/>
    </row>
    <row r="85" spans="1:14" x14ac:dyDescent="0.3">
      <c r="A85" s="10" t="s">
        <v>1917</v>
      </c>
      <c r="B85" s="9"/>
      <c r="C85" s="9"/>
      <c r="D85" s="9"/>
      <c r="E85" s="9"/>
      <c r="F85" s="9"/>
      <c r="G85" s="12"/>
      <c r="H85" s="12"/>
      <c r="I85" s="9"/>
      <c r="J85" s="15"/>
      <c r="K85" s="9"/>
      <c r="L85" s="9"/>
      <c r="M85" s="9"/>
      <c r="N85" s="9"/>
    </row>
    <row r="86" spans="1:14" x14ac:dyDescent="0.3">
      <c r="A86" s="10" t="s">
        <v>1918</v>
      </c>
      <c r="B86" s="9"/>
      <c r="C86" s="9"/>
      <c r="D86" s="9"/>
      <c r="E86" s="9"/>
      <c r="F86" s="9"/>
      <c r="G86" s="12"/>
      <c r="H86" s="12"/>
      <c r="I86" s="9"/>
      <c r="J86" s="15"/>
      <c r="K86" s="9"/>
      <c r="L86" s="9"/>
      <c r="M86" s="9"/>
      <c r="N86" s="9"/>
    </row>
    <row r="87" spans="1:14" x14ac:dyDescent="0.3">
      <c r="A87" s="10" t="s">
        <v>1919</v>
      </c>
      <c r="B87" s="9"/>
      <c r="C87" s="9"/>
      <c r="D87" s="9"/>
      <c r="E87" s="9"/>
      <c r="F87" s="9"/>
      <c r="G87" s="12"/>
      <c r="H87" s="12"/>
      <c r="I87" s="9"/>
      <c r="J87" s="15"/>
      <c r="K87" s="9"/>
      <c r="L87" s="9"/>
      <c r="M87" s="9"/>
      <c r="N87" s="9"/>
    </row>
    <row r="88" spans="1:14" x14ac:dyDescent="0.3">
      <c r="A88" s="10" t="s">
        <v>1920</v>
      </c>
      <c r="B88" s="9"/>
      <c r="C88" s="9"/>
      <c r="D88" s="9"/>
      <c r="E88" s="9"/>
      <c r="F88" s="9"/>
      <c r="G88" s="12"/>
      <c r="H88" s="12"/>
      <c r="I88" s="9"/>
      <c r="J88" s="15"/>
      <c r="K88" s="9"/>
      <c r="L88" s="9"/>
      <c r="M88" s="9"/>
      <c r="N88" s="9"/>
    </row>
    <row r="89" spans="1:14" x14ac:dyDescent="0.3">
      <c r="A89" s="10" t="s">
        <v>1921</v>
      </c>
      <c r="B89" s="9"/>
      <c r="C89" s="9"/>
      <c r="D89" s="9"/>
      <c r="E89" s="9"/>
      <c r="F89" s="9"/>
      <c r="G89" s="12"/>
      <c r="H89" s="12"/>
      <c r="I89" s="9"/>
      <c r="J89" s="15"/>
      <c r="K89" s="9"/>
      <c r="L89" s="9"/>
      <c r="M89" s="9"/>
      <c r="N89" s="9"/>
    </row>
    <row r="90" spans="1:14" x14ac:dyDescent="0.3">
      <c r="A90" s="10" t="s">
        <v>1922</v>
      </c>
      <c r="B90" s="9"/>
      <c r="C90" s="9"/>
      <c r="D90" s="9"/>
      <c r="E90" s="9"/>
      <c r="F90" s="9"/>
      <c r="G90" s="12"/>
      <c r="H90" s="12"/>
      <c r="I90" s="9"/>
      <c r="J90" s="15"/>
      <c r="K90" s="9"/>
      <c r="L90" s="9"/>
      <c r="M90" s="9"/>
      <c r="N90" s="9"/>
    </row>
    <row r="91" spans="1:14" x14ac:dyDescent="0.3">
      <c r="A91" s="10" t="s">
        <v>1923</v>
      </c>
      <c r="B91" s="9"/>
      <c r="C91" s="9"/>
      <c r="D91" s="9"/>
      <c r="E91" s="9"/>
      <c r="F91" s="9"/>
      <c r="G91" s="12"/>
      <c r="H91" s="12"/>
      <c r="I91" s="9"/>
      <c r="J91" s="15"/>
      <c r="K91" s="9"/>
      <c r="L91" s="9"/>
      <c r="M91" s="9"/>
      <c r="N91" s="9"/>
    </row>
    <row r="92" spans="1:14" x14ac:dyDescent="0.3">
      <c r="A92" s="10" t="s">
        <v>1924</v>
      </c>
      <c r="B92" s="9"/>
      <c r="C92" s="9"/>
      <c r="D92" s="9"/>
      <c r="E92" s="9"/>
      <c r="F92" s="9"/>
      <c r="G92" s="12"/>
      <c r="H92" s="12"/>
      <c r="I92" s="9"/>
      <c r="J92" s="15"/>
      <c r="K92" s="9"/>
      <c r="L92" s="9"/>
      <c r="M92" s="9"/>
      <c r="N92" s="9"/>
    </row>
    <row r="93" spans="1:14" x14ac:dyDescent="0.3">
      <c r="A93" s="10" t="s">
        <v>1925</v>
      </c>
      <c r="B93" s="9"/>
      <c r="C93" s="9"/>
      <c r="D93" s="9"/>
      <c r="E93" s="9"/>
      <c r="F93" s="9"/>
      <c r="G93" s="12"/>
      <c r="H93" s="12"/>
      <c r="I93" s="9"/>
      <c r="J93" s="15"/>
      <c r="K93" s="9"/>
      <c r="L93" s="9"/>
      <c r="M93" s="9"/>
      <c r="N93" s="9"/>
    </row>
    <row r="94" spans="1:14" x14ac:dyDescent="0.3">
      <c r="A94" s="10" t="s">
        <v>1926</v>
      </c>
      <c r="B94" s="9"/>
      <c r="C94" s="9"/>
      <c r="D94" s="9"/>
      <c r="E94" s="9"/>
      <c r="F94" s="9"/>
      <c r="G94" s="12"/>
      <c r="H94" s="12"/>
      <c r="I94" s="9"/>
      <c r="J94" s="15"/>
      <c r="K94" s="9"/>
      <c r="L94" s="9"/>
      <c r="M94" s="9"/>
      <c r="N94" s="9"/>
    </row>
    <row r="95" spans="1:14" x14ac:dyDescent="0.3">
      <c r="A95" s="10" t="s">
        <v>1927</v>
      </c>
      <c r="B95" s="9"/>
      <c r="C95" s="9"/>
      <c r="D95" s="9"/>
      <c r="E95" s="9"/>
      <c r="F95" s="9"/>
      <c r="G95" s="12"/>
      <c r="H95" s="12"/>
      <c r="I95" s="9"/>
      <c r="J95" s="15"/>
      <c r="K95" s="9"/>
      <c r="L95" s="9"/>
      <c r="M95" s="9"/>
      <c r="N95" s="9"/>
    </row>
    <row r="96" spans="1:14" x14ac:dyDescent="0.3">
      <c r="A96" s="10" t="s">
        <v>1928</v>
      </c>
      <c r="B96" s="9"/>
      <c r="C96" s="9"/>
      <c r="D96" s="9"/>
      <c r="E96" s="9"/>
      <c r="F96" s="9"/>
      <c r="G96" s="12"/>
      <c r="H96" s="12"/>
      <c r="I96" s="9"/>
      <c r="J96" s="15"/>
      <c r="K96" s="9"/>
      <c r="L96" s="9"/>
      <c r="M96" s="9"/>
      <c r="N96" s="9"/>
    </row>
    <row r="97" spans="1:14" x14ac:dyDescent="0.3">
      <c r="A97" s="10" t="s">
        <v>1929</v>
      </c>
      <c r="B97" s="9"/>
      <c r="C97" s="9"/>
      <c r="D97" s="9"/>
      <c r="E97" s="9"/>
      <c r="F97" s="9"/>
      <c r="G97" s="12"/>
      <c r="H97" s="12"/>
      <c r="I97" s="9"/>
      <c r="J97" s="15"/>
      <c r="K97" s="9"/>
      <c r="L97" s="9"/>
      <c r="M97" s="9"/>
      <c r="N97" s="9"/>
    </row>
    <row r="98" spans="1:14" x14ac:dyDescent="0.3">
      <c r="A98" s="10" t="s">
        <v>1930</v>
      </c>
      <c r="B98" s="9"/>
      <c r="C98" s="9"/>
      <c r="D98" s="9"/>
      <c r="E98" s="9"/>
      <c r="F98" s="9"/>
      <c r="G98" s="12"/>
      <c r="H98" s="12"/>
      <c r="I98" s="9"/>
      <c r="J98" s="15"/>
      <c r="K98" s="9"/>
      <c r="L98" s="9"/>
      <c r="M98" s="9"/>
      <c r="N98" s="9"/>
    </row>
    <row r="99" spans="1:14" x14ac:dyDescent="0.3">
      <c r="A99" s="10" t="s">
        <v>1931</v>
      </c>
      <c r="B99" s="9"/>
      <c r="C99" s="9"/>
      <c r="D99" s="9"/>
      <c r="E99" s="9"/>
      <c r="F99" s="9"/>
      <c r="G99" s="12"/>
      <c r="H99" s="12"/>
      <c r="I99" s="9"/>
      <c r="J99" s="15"/>
      <c r="K99" s="9"/>
      <c r="L99" s="9"/>
      <c r="M99" s="9"/>
      <c r="N99" s="9"/>
    </row>
    <row r="100" spans="1:14" x14ac:dyDescent="0.3">
      <c r="A100" s="10" t="s">
        <v>1932</v>
      </c>
      <c r="B100" s="9"/>
      <c r="C100" s="9"/>
      <c r="D100" s="9"/>
      <c r="E100" s="9"/>
      <c r="F100" s="9"/>
      <c r="G100" s="12"/>
      <c r="H100" s="12"/>
      <c r="I100" s="9"/>
      <c r="J100" s="15"/>
      <c r="K100" s="9"/>
      <c r="L100" s="9"/>
      <c r="M100" s="9"/>
      <c r="N100" s="9"/>
    </row>
    <row r="101" spans="1:14" x14ac:dyDescent="0.3">
      <c r="A101" s="10" t="s">
        <v>1933</v>
      </c>
      <c r="B101" s="9"/>
      <c r="C101" s="9"/>
      <c r="D101" s="9"/>
      <c r="E101" s="9"/>
      <c r="F101" s="9"/>
      <c r="G101" s="12"/>
      <c r="H101" s="12"/>
      <c r="I101" s="9"/>
      <c r="J101" s="15"/>
      <c r="K101" s="9"/>
      <c r="L101" s="9"/>
      <c r="M101" s="9"/>
      <c r="N101" s="9"/>
    </row>
    <row r="102" spans="1:14" x14ac:dyDescent="0.3">
      <c r="A102" s="10" t="s">
        <v>1934</v>
      </c>
      <c r="B102" s="9"/>
      <c r="C102" s="9"/>
      <c r="D102" s="9"/>
      <c r="E102" s="9"/>
      <c r="F102" s="9"/>
      <c r="G102" s="12"/>
      <c r="H102" s="12"/>
      <c r="I102" s="9"/>
      <c r="J102" s="15"/>
      <c r="K102" s="9"/>
      <c r="L102" s="9"/>
      <c r="M102" s="9"/>
      <c r="N102" s="9"/>
    </row>
    <row r="103" spans="1:14" x14ac:dyDescent="0.3">
      <c r="A103" s="10" t="s">
        <v>1935</v>
      </c>
      <c r="B103" s="9"/>
      <c r="C103" s="9"/>
      <c r="D103" s="9"/>
      <c r="E103" s="9"/>
      <c r="F103" s="9"/>
      <c r="G103" s="12"/>
      <c r="H103" s="12"/>
      <c r="I103" s="9"/>
      <c r="J103" s="15"/>
      <c r="K103" s="9"/>
      <c r="L103" s="9"/>
      <c r="M103" s="9"/>
      <c r="N103" s="9"/>
    </row>
    <row r="104" spans="1:14" x14ac:dyDescent="0.3">
      <c r="A104" s="10" t="s">
        <v>1936</v>
      </c>
      <c r="B104" s="9"/>
      <c r="C104" s="9"/>
      <c r="D104" s="9"/>
      <c r="E104" s="9"/>
      <c r="F104" s="9"/>
      <c r="G104" s="12"/>
      <c r="H104" s="12"/>
      <c r="I104" s="9"/>
      <c r="J104" s="15"/>
      <c r="K104" s="9"/>
      <c r="L104" s="9"/>
      <c r="M104" s="9"/>
      <c r="N104" s="9"/>
    </row>
    <row r="105" spans="1:14" x14ac:dyDescent="0.3">
      <c r="A105" s="10" t="s">
        <v>1937</v>
      </c>
      <c r="B105" s="9"/>
      <c r="C105" s="9"/>
      <c r="D105" s="9"/>
      <c r="E105" s="9"/>
      <c r="F105" s="9"/>
      <c r="G105" s="12"/>
      <c r="H105" s="12"/>
      <c r="I105" s="9"/>
      <c r="J105" s="15"/>
      <c r="K105" s="9"/>
      <c r="L105" s="9"/>
      <c r="M105" s="9"/>
      <c r="N105" s="9"/>
    </row>
    <row r="106" spans="1:14" x14ac:dyDescent="0.3">
      <c r="A106" s="10" t="s">
        <v>1938</v>
      </c>
      <c r="B106" s="9"/>
      <c r="C106" s="9"/>
      <c r="D106" s="9"/>
      <c r="E106" s="9"/>
      <c r="F106" s="9"/>
      <c r="G106" s="12"/>
      <c r="H106" s="12"/>
      <c r="I106" s="9"/>
      <c r="J106" s="15"/>
      <c r="K106" s="9"/>
      <c r="L106" s="9"/>
      <c r="M106" s="9"/>
      <c r="N106" s="9"/>
    </row>
    <row r="107" spans="1:14" x14ac:dyDescent="0.3">
      <c r="A107" s="10" t="s">
        <v>1939</v>
      </c>
      <c r="B107" s="9"/>
      <c r="C107" s="9"/>
      <c r="D107" s="9"/>
      <c r="E107" s="9"/>
      <c r="F107" s="9"/>
      <c r="G107" s="12"/>
      <c r="H107" s="12"/>
      <c r="I107" s="9"/>
      <c r="J107" s="15"/>
      <c r="K107" s="9"/>
      <c r="L107" s="9"/>
      <c r="M107" s="9"/>
      <c r="N107" s="9"/>
    </row>
    <row r="108" spans="1:14" x14ac:dyDescent="0.3">
      <c r="A108" s="10" t="s">
        <v>1940</v>
      </c>
      <c r="B108" s="9"/>
      <c r="C108" s="9"/>
      <c r="D108" s="9"/>
      <c r="E108" s="9"/>
      <c r="F108" s="9"/>
      <c r="G108" s="12"/>
      <c r="H108" s="12"/>
      <c r="I108" s="9"/>
      <c r="J108" s="15"/>
      <c r="K108" s="9"/>
      <c r="L108" s="9"/>
      <c r="M108" s="9"/>
      <c r="N108" s="9"/>
    </row>
    <row r="109" spans="1:14" x14ac:dyDescent="0.3">
      <c r="A109" s="10" t="s">
        <v>1941</v>
      </c>
      <c r="B109" s="9"/>
      <c r="C109" s="9"/>
      <c r="D109" s="9"/>
      <c r="E109" s="9"/>
      <c r="F109" s="9"/>
      <c r="G109" s="12"/>
      <c r="H109" s="12"/>
      <c r="I109" s="9"/>
      <c r="J109" s="15"/>
      <c r="K109" s="9"/>
      <c r="L109" s="9"/>
      <c r="M109" s="9"/>
      <c r="N109" s="9"/>
    </row>
    <row r="110" spans="1:14" x14ac:dyDescent="0.3">
      <c r="A110" s="10" t="s">
        <v>1942</v>
      </c>
      <c r="B110" s="9"/>
      <c r="C110" s="9"/>
      <c r="D110" s="9"/>
      <c r="E110" s="9"/>
      <c r="F110" s="9"/>
      <c r="G110" s="12"/>
      <c r="H110" s="12"/>
      <c r="I110" s="9"/>
      <c r="J110" s="15"/>
      <c r="K110" s="9"/>
      <c r="L110" s="9"/>
      <c r="M110" s="9"/>
      <c r="N110" s="9"/>
    </row>
    <row r="111" spans="1:14" x14ac:dyDescent="0.3">
      <c r="A111" s="10" t="s">
        <v>1943</v>
      </c>
      <c r="B111" s="9"/>
      <c r="C111" s="9"/>
      <c r="D111" s="9"/>
      <c r="E111" s="9"/>
      <c r="F111" s="9"/>
      <c r="G111" s="12"/>
      <c r="H111" s="12"/>
      <c r="I111" s="9"/>
      <c r="J111" s="15"/>
      <c r="K111" s="9"/>
      <c r="L111" s="9"/>
      <c r="M111" s="9"/>
      <c r="N111" s="9"/>
    </row>
    <row r="112" spans="1:14" x14ac:dyDescent="0.3">
      <c r="A112" s="10" t="s">
        <v>1944</v>
      </c>
      <c r="B112" s="9"/>
      <c r="C112" s="9"/>
      <c r="D112" s="9"/>
      <c r="E112" s="9"/>
      <c r="F112" s="9"/>
      <c r="G112" s="12"/>
      <c r="H112" s="12"/>
      <c r="I112" s="9"/>
      <c r="J112" s="15"/>
      <c r="K112" s="9"/>
      <c r="L112" s="9"/>
      <c r="M112" s="9"/>
      <c r="N112" s="9"/>
    </row>
    <row r="113" spans="1:14" x14ac:dyDescent="0.3">
      <c r="A113" s="10" t="s">
        <v>1945</v>
      </c>
      <c r="B113" s="9"/>
      <c r="C113" s="9"/>
      <c r="D113" s="9"/>
      <c r="E113" s="9"/>
      <c r="F113" s="9"/>
      <c r="G113" s="12"/>
      <c r="H113" s="12"/>
      <c r="I113" s="9"/>
      <c r="J113" s="15"/>
      <c r="K113" s="9"/>
      <c r="L113" s="9"/>
      <c r="M113" s="9"/>
      <c r="N113" s="9"/>
    </row>
    <row r="114" spans="1:14" x14ac:dyDescent="0.3">
      <c r="A114" s="10" t="s">
        <v>1946</v>
      </c>
      <c r="B114" s="9"/>
      <c r="C114" s="9"/>
      <c r="D114" s="9"/>
      <c r="E114" s="9"/>
      <c r="F114" s="9"/>
      <c r="G114" s="12"/>
      <c r="H114" s="12"/>
      <c r="I114" s="9"/>
      <c r="J114" s="15"/>
      <c r="K114" s="9"/>
      <c r="L114" s="9"/>
      <c r="M114" s="9"/>
      <c r="N114" s="9"/>
    </row>
    <row r="115" spans="1:14" x14ac:dyDescent="0.3">
      <c r="A115" s="10" t="s">
        <v>1947</v>
      </c>
      <c r="B115" s="9"/>
      <c r="C115" s="9"/>
      <c r="D115" s="9"/>
      <c r="E115" s="9"/>
      <c r="F115" s="9"/>
      <c r="G115" s="12"/>
      <c r="H115" s="12"/>
      <c r="I115" s="9"/>
      <c r="J115" s="15"/>
      <c r="K115" s="9"/>
      <c r="L115" s="9"/>
      <c r="M115" s="9"/>
      <c r="N115" s="9"/>
    </row>
    <row r="116" spans="1:14" x14ac:dyDescent="0.3">
      <c r="A116" s="10" t="s">
        <v>1948</v>
      </c>
      <c r="B116" s="9"/>
      <c r="C116" s="9"/>
      <c r="D116" s="9"/>
      <c r="E116" s="9"/>
      <c r="F116" s="9"/>
      <c r="G116" s="12"/>
      <c r="H116" s="12"/>
      <c r="I116" s="9"/>
      <c r="J116" s="15"/>
      <c r="K116" s="9"/>
      <c r="L116" s="9"/>
      <c r="M116" s="9"/>
      <c r="N116" s="9"/>
    </row>
    <row r="117" spans="1:14" x14ac:dyDescent="0.3">
      <c r="A117" s="10" t="s">
        <v>1949</v>
      </c>
      <c r="B117" s="9"/>
      <c r="C117" s="9"/>
      <c r="D117" s="9"/>
      <c r="E117" s="9"/>
      <c r="F117" s="9"/>
      <c r="G117" s="12"/>
      <c r="H117" s="12"/>
      <c r="I117" s="9"/>
      <c r="J117" s="15"/>
      <c r="K117" s="9"/>
      <c r="L117" s="9"/>
      <c r="M117" s="9"/>
      <c r="N117" s="9"/>
    </row>
    <row r="118" spans="1:14" x14ac:dyDescent="0.3">
      <c r="A118" s="10" t="s">
        <v>1950</v>
      </c>
      <c r="B118" s="9"/>
      <c r="C118" s="9"/>
      <c r="D118" s="9"/>
      <c r="E118" s="9"/>
      <c r="F118" s="9"/>
      <c r="G118" s="12"/>
      <c r="H118" s="12"/>
      <c r="I118" s="9"/>
      <c r="J118" s="15"/>
      <c r="K118" s="9"/>
      <c r="L118" s="9"/>
      <c r="M118" s="9"/>
      <c r="N118" s="9"/>
    </row>
    <row r="119" spans="1:14" x14ac:dyDescent="0.3">
      <c r="A119" s="10" t="s">
        <v>1951</v>
      </c>
      <c r="B119" s="9"/>
      <c r="C119" s="9"/>
      <c r="D119" s="9"/>
      <c r="E119" s="9"/>
      <c r="F119" s="9"/>
      <c r="G119" s="12"/>
      <c r="H119" s="12"/>
      <c r="I119" s="9"/>
      <c r="J119" s="15"/>
      <c r="K119" s="9"/>
      <c r="L119" s="9"/>
      <c r="M119" s="9"/>
      <c r="N119" s="9"/>
    </row>
    <row r="120" spans="1:14" x14ac:dyDescent="0.3">
      <c r="A120" s="10" t="s">
        <v>1952</v>
      </c>
      <c r="B120" s="9"/>
      <c r="C120" s="9"/>
      <c r="D120" s="9"/>
      <c r="E120" s="9"/>
      <c r="F120" s="9"/>
      <c r="G120" s="12"/>
      <c r="H120" s="12"/>
      <c r="I120" s="9"/>
      <c r="J120" s="15"/>
      <c r="K120" s="9"/>
      <c r="L120" s="9"/>
      <c r="M120" s="9"/>
      <c r="N120" s="9"/>
    </row>
    <row r="121" spans="1:14" x14ac:dyDescent="0.3">
      <c r="A121" s="10" t="s">
        <v>1953</v>
      </c>
      <c r="B121" s="9"/>
      <c r="C121" s="9"/>
      <c r="D121" s="9"/>
      <c r="E121" s="9"/>
      <c r="F121" s="9"/>
      <c r="G121" s="12"/>
      <c r="H121" s="12"/>
      <c r="I121" s="9"/>
      <c r="J121" s="15"/>
      <c r="K121" s="9"/>
      <c r="L121" s="9"/>
      <c r="M121" s="9"/>
      <c r="N121" s="9"/>
    </row>
    <row r="122" spans="1:14" x14ac:dyDescent="0.3">
      <c r="A122" s="10" t="s">
        <v>1954</v>
      </c>
      <c r="B122" s="9"/>
      <c r="C122" s="9"/>
      <c r="D122" s="9"/>
      <c r="E122" s="9"/>
      <c r="F122" s="9"/>
      <c r="G122" s="12"/>
      <c r="H122" s="12"/>
      <c r="I122" s="9"/>
      <c r="J122" s="15"/>
      <c r="K122" s="9"/>
      <c r="L122" s="9"/>
      <c r="M122" s="9"/>
      <c r="N122" s="9"/>
    </row>
    <row r="123" spans="1:14" x14ac:dyDescent="0.3">
      <c r="A123" s="10" t="s">
        <v>1955</v>
      </c>
      <c r="B123" s="9"/>
      <c r="C123" s="9"/>
      <c r="D123" s="9"/>
      <c r="E123" s="9"/>
      <c r="F123" s="9"/>
      <c r="G123" s="12"/>
      <c r="H123" s="12"/>
      <c r="I123" s="9"/>
      <c r="J123" s="15"/>
      <c r="K123" s="9"/>
      <c r="L123" s="9"/>
      <c r="M123" s="9"/>
      <c r="N123" s="9"/>
    </row>
    <row r="124" spans="1:14" x14ac:dyDescent="0.3">
      <c r="A124" s="10" t="s">
        <v>1956</v>
      </c>
      <c r="B124" s="9"/>
      <c r="C124" s="9"/>
      <c r="D124" s="9"/>
      <c r="E124" s="9"/>
      <c r="F124" s="9"/>
      <c r="G124" s="12"/>
      <c r="H124" s="12"/>
      <c r="I124" s="9"/>
      <c r="J124" s="15"/>
      <c r="K124" s="9"/>
      <c r="L124" s="9"/>
      <c r="M124" s="9"/>
      <c r="N124" s="9"/>
    </row>
    <row r="125" spans="1:14" x14ac:dyDescent="0.3">
      <c r="A125" s="10" t="s">
        <v>1957</v>
      </c>
      <c r="B125" s="9"/>
      <c r="C125" s="9"/>
      <c r="D125" s="9"/>
      <c r="E125" s="9"/>
      <c r="F125" s="9"/>
      <c r="G125" s="12"/>
      <c r="H125" s="12"/>
      <c r="I125" s="9"/>
      <c r="J125" s="15"/>
      <c r="K125" s="9"/>
      <c r="L125" s="9"/>
      <c r="M125" s="9"/>
      <c r="N125" s="9"/>
    </row>
    <row r="126" spans="1:14" x14ac:dyDescent="0.3">
      <c r="A126" s="10" t="s">
        <v>1958</v>
      </c>
      <c r="B126" s="9"/>
      <c r="C126" s="9"/>
      <c r="D126" s="9"/>
      <c r="E126" s="9"/>
      <c r="F126" s="9"/>
      <c r="G126" s="12"/>
      <c r="H126" s="12"/>
      <c r="I126" s="9"/>
      <c r="J126" s="15"/>
      <c r="K126" s="9"/>
      <c r="L126" s="9"/>
      <c r="M126" s="9"/>
      <c r="N126" s="9"/>
    </row>
    <row r="127" spans="1:14" x14ac:dyDescent="0.3">
      <c r="A127" s="10" t="s">
        <v>1959</v>
      </c>
      <c r="B127" s="9"/>
      <c r="C127" s="9"/>
      <c r="D127" s="9"/>
      <c r="E127" s="9"/>
      <c r="F127" s="9"/>
      <c r="G127" s="12"/>
      <c r="H127" s="12"/>
      <c r="I127" s="9"/>
      <c r="J127" s="15"/>
      <c r="K127" s="9"/>
      <c r="L127" s="9"/>
      <c r="M127" s="9"/>
      <c r="N127" s="9"/>
    </row>
    <row r="128" spans="1:14" x14ac:dyDescent="0.3">
      <c r="A128" s="10" t="s">
        <v>1960</v>
      </c>
      <c r="B128" s="9"/>
      <c r="C128" s="9"/>
      <c r="D128" s="9"/>
      <c r="E128" s="9"/>
      <c r="F128" s="9"/>
      <c r="G128" s="12"/>
      <c r="H128" s="12"/>
      <c r="I128" s="9"/>
      <c r="J128" s="15"/>
      <c r="K128" s="9"/>
      <c r="L128" s="9"/>
      <c r="M128" s="9"/>
      <c r="N128" s="9"/>
    </row>
    <row r="129" spans="1:14" x14ac:dyDescent="0.3">
      <c r="A129" s="10" t="s">
        <v>1961</v>
      </c>
      <c r="B129" s="9"/>
      <c r="C129" s="9"/>
      <c r="D129" s="9"/>
      <c r="E129" s="9"/>
      <c r="F129" s="9"/>
      <c r="G129" s="12"/>
      <c r="H129" s="12"/>
      <c r="I129" s="9"/>
      <c r="J129" s="15"/>
      <c r="K129" s="9"/>
      <c r="L129" s="9"/>
      <c r="M129" s="9"/>
      <c r="N129" s="9"/>
    </row>
    <row r="130" spans="1:14" x14ac:dyDescent="0.3">
      <c r="A130" s="10" t="s">
        <v>1962</v>
      </c>
      <c r="B130" s="9"/>
      <c r="C130" s="9"/>
      <c r="D130" s="9"/>
      <c r="E130" s="9"/>
      <c r="F130" s="9"/>
      <c r="G130" s="12"/>
      <c r="H130" s="12"/>
      <c r="I130" s="9"/>
      <c r="J130" s="15"/>
      <c r="K130" s="9"/>
      <c r="L130" s="9"/>
      <c r="M130" s="9"/>
      <c r="N130" s="9"/>
    </row>
    <row r="131" spans="1:14" x14ac:dyDescent="0.3">
      <c r="A131" s="10" t="s">
        <v>1963</v>
      </c>
      <c r="B131" s="9"/>
      <c r="C131" s="9"/>
      <c r="D131" s="9"/>
      <c r="E131" s="9"/>
      <c r="F131" s="9"/>
      <c r="G131" s="12"/>
      <c r="H131" s="12"/>
      <c r="I131" s="9"/>
      <c r="J131" s="15"/>
      <c r="K131" s="9"/>
      <c r="L131" s="9"/>
      <c r="M131" s="9"/>
      <c r="N131" s="9"/>
    </row>
    <row r="132" spans="1:14" x14ac:dyDescent="0.3">
      <c r="A132" s="10" t="s">
        <v>1964</v>
      </c>
      <c r="B132" s="9"/>
      <c r="C132" s="9"/>
      <c r="D132" s="9"/>
      <c r="E132" s="9"/>
      <c r="F132" s="9"/>
      <c r="G132" s="12"/>
      <c r="H132" s="12"/>
      <c r="I132" s="9"/>
      <c r="J132" s="15"/>
      <c r="K132" s="9"/>
      <c r="L132" s="9"/>
      <c r="M132" s="9"/>
      <c r="N132" s="9"/>
    </row>
    <row r="133" spans="1:14" x14ac:dyDescent="0.3">
      <c r="A133" s="10" t="s">
        <v>1965</v>
      </c>
      <c r="B133" s="9"/>
      <c r="C133" s="9"/>
      <c r="D133" s="9"/>
      <c r="E133" s="9"/>
      <c r="F133" s="9"/>
      <c r="G133" s="12"/>
      <c r="H133" s="12"/>
      <c r="I133" s="9"/>
      <c r="J133" s="15"/>
      <c r="K133" s="9"/>
      <c r="L133" s="9"/>
      <c r="M133" s="9"/>
      <c r="N133" s="9"/>
    </row>
    <row r="134" spans="1:14" x14ac:dyDescent="0.3">
      <c r="A134" s="10" t="s">
        <v>1966</v>
      </c>
      <c r="B134" s="9"/>
      <c r="C134" s="9"/>
      <c r="D134" s="9"/>
      <c r="E134" s="9"/>
      <c r="F134" s="9"/>
      <c r="G134" s="12"/>
      <c r="H134" s="12"/>
      <c r="I134" s="9"/>
      <c r="J134" s="15"/>
      <c r="K134" s="9"/>
      <c r="L134" s="9"/>
      <c r="M134" s="9"/>
      <c r="N134" s="9"/>
    </row>
    <row r="135" spans="1:14" x14ac:dyDescent="0.3">
      <c r="A135" s="10" t="s">
        <v>1967</v>
      </c>
      <c r="B135" s="9"/>
      <c r="C135" s="9"/>
      <c r="D135" s="9"/>
      <c r="E135" s="9"/>
      <c r="F135" s="9"/>
      <c r="G135" s="12"/>
      <c r="H135" s="12"/>
      <c r="I135" s="9"/>
      <c r="J135" s="15"/>
      <c r="K135" s="9"/>
      <c r="L135" s="9"/>
      <c r="M135" s="9"/>
      <c r="N135" s="9"/>
    </row>
    <row r="136" spans="1:14" x14ac:dyDescent="0.3">
      <c r="A136" s="10" t="s">
        <v>1968</v>
      </c>
      <c r="B136" s="9"/>
      <c r="C136" s="9"/>
      <c r="D136" s="9"/>
      <c r="E136" s="9"/>
      <c r="F136" s="9"/>
      <c r="G136" s="12"/>
      <c r="H136" s="12"/>
      <c r="I136" s="9"/>
      <c r="J136" s="15"/>
      <c r="K136" s="9"/>
      <c r="L136" s="9"/>
      <c r="M136" s="9"/>
      <c r="N136" s="9"/>
    </row>
    <row r="137" spans="1:14" x14ac:dyDescent="0.3">
      <c r="A137" s="10" t="s">
        <v>1969</v>
      </c>
      <c r="B137" s="9"/>
      <c r="C137" s="9"/>
      <c r="D137" s="9"/>
      <c r="E137" s="9"/>
      <c r="F137" s="9"/>
      <c r="G137" s="12"/>
      <c r="H137" s="12"/>
      <c r="I137" s="9"/>
      <c r="J137" s="15"/>
      <c r="K137" s="9"/>
      <c r="L137" s="9"/>
      <c r="M137" s="9"/>
      <c r="N137" s="9"/>
    </row>
    <row r="138" spans="1:14" x14ac:dyDescent="0.3">
      <c r="A138" s="10" t="s">
        <v>1970</v>
      </c>
      <c r="B138" s="9"/>
      <c r="C138" s="9"/>
      <c r="D138" s="9"/>
      <c r="E138" s="9"/>
      <c r="F138" s="9"/>
      <c r="G138" s="12"/>
      <c r="H138" s="12"/>
      <c r="I138" s="9"/>
      <c r="J138" s="15"/>
      <c r="K138" s="9"/>
      <c r="L138" s="9"/>
      <c r="M138" s="9"/>
      <c r="N138" s="9"/>
    </row>
    <row r="139" spans="1:14" x14ac:dyDescent="0.3">
      <c r="A139" s="10" t="s">
        <v>1971</v>
      </c>
      <c r="B139" s="9"/>
      <c r="C139" s="9"/>
      <c r="D139" s="9"/>
      <c r="E139" s="9"/>
      <c r="F139" s="9"/>
      <c r="G139" s="12"/>
      <c r="H139" s="12"/>
      <c r="I139" s="9"/>
      <c r="J139" s="15"/>
      <c r="K139" s="9"/>
      <c r="L139" s="9"/>
      <c r="M139" s="9"/>
      <c r="N139" s="9"/>
    </row>
    <row r="140" spans="1:14" x14ac:dyDescent="0.3">
      <c r="A140" s="10" t="s">
        <v>1972</v>
      </c>
      <c r="B140" s="9"/>
      <c r="C140" s="9"/>
      <c r="D140" s="9"/>
      <c r="E140" s="9"/>
      <c r="F140" s="9"/>
      <c r="G140" s="12"/>
      <c r="H140" s="12"/>
      <c r="I140" s="9"/>
      <c r="J140" s="15"/>
      <c r="K140" s="9"/>
      <c r="L140" s="9"/>
      <c r="M140" s="9"/>
      <c r="N140" s="9"/>
    </row>
    <row r="141" spans="1:14" x14ac:dyDescent="0.3">
      <c r="A141" s="10" t="s">
        <v>1973</v>
      </c>
      <c r="B141" s="9"/>
      <c r="C141" s="9"/>
      <c r="D141" s="9"/>
      <c r="E141" s="9"/>
      <c r="F141" s="9"/>
      <c r="G141" s="12"/>
      <c r="H141" s="12"/>
      <c r="I141" s="9"/>
      <c r="J141" s="15"/>
      <c r="K141" s="9"/>
      <c r="L141" s="9"/>
      <c r="M141" s="9"/>
      <c r="N141" s="9"/>
    </row>
    <row r="142" spans="1:14" x14ac:dyDescent="0.3">
      <c r="A142" s="10" t="s">
        <v>1974</v>
      </c>
      <c r="B142" s="9"/>
      <c r="C142" s="9"/>
      <c r="D142" s="9"/>
      <c r="E142" s="9"/>
      <c r="F142" s="9"/>
      <c r="G142" s="12"/>
      <c r="H142" s="12"/>
      <c r="I142" s="9"/>
      <c r="J142" s="15"/>
      <c r="K142" s="9"/>
      <c r="L142" s="9"/>
      <c r="M142" s="9"/>
      <c r="N142" s="9"/>
    </row>
    <row r="143" spans="1:14" x14ac:dyDescent="0.3">
      <c r="A143" s="10" t="s">
        <v>1975</v>
      </c>
      <c r="B143" s="9"/>
      <c r="C143" s="9"/>
      <c r="D143" s="9"/>
      <c r="E143" s="9"/>
      <c r="F143" s="9"/>
      <c r="G143" s="12"/>
      <c r="H143" s="12"/>
      <c r="I143" s="9"/>
      <c r="J143" s="15"/>
      <c r="K143" s="9"/>
      <c r="L143" s="9"/>
      <c r="M143" s="9"/>
      <c r="N143" s="9"/>
    </row>
    <row r="144" spans="1:14" x14ac:dyDescent="0.3">
      <c r="A144" s="10" t="s">
        <v>1976</v>
      </c>
      <c r="B144" s="9"/>
      <c r="C144" s="9"/>
      <c r="D144" s="9"/>
      <c r="E144" s="9"/>
      <c r="F144" s="9"/>
      <c r="G144" s="12"/>
      <c r="H144" s="12"/>
      <c r="I144" s="9"/>
      <c r="J144" s="15"/>
      <c r="K144" s="9"/>
      <c r="L144" s="9"/>
      <c r="M144" s="9"/>
      <c r="N144" s="9"/>
    </row>
    <row r="145" spans="1:14" x14ac:dyDescent="0.3">
      <c r="A145" s="10" t="s">
        <v>1977</v>
      </c>
      <c r="B145" s="9"/>
      <c r="C145" s="9"/>
      <c r="D145" s="9"/>
      <c r="E145" s="9"/>
      <c r="F145" s="9"/>
      <c r="G145" s="12"/>
      <c r="H145" s="12"/>
      <c r="I145" s="9"/>
      <c r="J145" s="15"/>
      <c r="K145" s="9"/>
      <c r="L145" s="9"/>
      <c r="M145" s="9"/>
      <c r="N145" s="9"/>
    </row>
    <row r="146" spans="1:14" x14ac:dyDescent="0.3">
      <c r="A146" s="10" t="s">
        <v>1978</v>
      </c>
      <c r="B146" s="9"/>
      <c r="C146" s="9"/>
      <c r="D146" s="9"/>
      <c r="E146" s="9"/>
      <c r="F146" s="9"/>
      <c r="G146" s="12"/>
      <c r="H146" s="12"/>
      <c r="I146" s="9"/>
      <c r="J146" s="15"/>
      <c r="K146" s="9"/>
      <c r="L146" s="9"/>
      <c r="M146" s="9"/>
      <c r="N146" s="9"/>
    </row>
    <row r="147" spans="1:14" x14ac:dyDescent="0.3">
      <c r="A147" s="10" t="s">
        <v>1979</v>
      </c>
      <c r="B147" s="9"/>
      <c r="C147" s="9"/>
      <c r="D147" s="9"/>
      <c r="E147" s="9"/>
      <c r="F147" s="9"/>
      <c r="G147" s="12"/>
      <c r="H147" s="12"/>
      <c r="I147" s="9"/>
      <c r="J147" s="15"/>
      <c r="K147" s="9"/>
      <c r="L147" s="9"/>
      <c r="M147" s="9"/>
      <c r="N147" s="9"/>
    </row>
    <row r="148" spans="1:14" x14ac:dyDescent="0.3">
      <c r="A148" s="10" t="s">
        <v>1980</v>
      </c>
      <c r="B148" s="9"/>
      <c r="C148" s="9"/>
      <c r="D148" s="9"/>
      <c r="E148" s="9"/>
      <c r="F148" s="9"/>
      <c r="G148" s="12"/>
      <c r="H148" s="12"/>
      <c r="I148" s="9"/>
      <c r="J148" s="15"/>
      <c r="K148" s="9"/>
      <c r="L148" s="9"/>
      <c r="M148" s="9"/>
      <c r="N148" s="9"/>
    </row>
    <row r="149" spans="1:14" x14ac:dyDescent="0.3">
      <c r="A149" s="10" t="s">
        <v>1981</v>
      </c>
      <c r="B149" s="9"/>
      <c r="C149" s="9"/>
      <c r="D149" s="9"/>
      <c r="E149" s="9"/>
      <c r="F149" s="9"/>
      <c r="G149" s="12"/>
      <c r="H149" s="12"/>
      <c r="I149" s="9"/>
      <c r="J149" s="15"/>
      <c r="K149" s="9"/>
      <c r="L149" s="9"/>
      <c r="M149" s="9"/>
      <c r="N149" s="9"/>
    </row>
    <row r="150" spans="1:14" x14ac:dyDescent="0.3">
      <c r="A150" s="10" t="s">
        <v>1982</v>
      </c>
      <c r="B150" s="9"/>
      <c r="C150" s="9"/>
      <c r="D150" s="9"/>
      <c r="E150" s="9"/>
      <c r="F150" s="9"/>
      <c r="G150" s="12"/>
      <c r="H150" s="12"/>
      <c r="I150" s="9"/>
      <c r="J150" s="15"/>
      <c r="K150" s="9"/>
      <c r="L150" s="9"/>
      <c r="M150" s="9"/>
      <c r="N150" s="9"/>
    </row>
    <row r="151" spans="1:14" x14ac:dyDescent="0.3">
      <c r="A151" s="10" t="s">
        <v>1983</v>
      </c>
      <c r="B151" s="9"/>
      <c r="C151" s="9"/>
      <c r="D151" s="9"/>
      <c r="E151" s="9"/>
      <c r="F151" s="9"/>
      <c r="G151" s="12"/>
      <c r="H151" s="12"/>
      <c r="I151" s="9"/>
      <c r="J151" s="15"/>
      <c r="K151" s="9"/>
      <c r="L151" s="9"/>
      <c r="M151" s="9"/>
      <c r="N151" s="9"/>
    </row>
    <row r="152" spans="1:14" x14ac:dyDescent="0.3">
      <c r="A152" s="10" t="s">
        <v>1984</v>
      </c>
      <c r="B152" s="9"/>
      <c r="C152" s="9"/>
      <c r="D152" s="9"/>
      <c r="E152" s="9"/>
      <c r="F152" s="9"/>
      <c r="G152" s="12"/>
      <c r="H152" s="12"/>
      <c r="I152" s="9"/>
      <c r="J152" s="15"/>
      <c r="K152" s="9"/>
      <c r="L152" s="9"/>
      <c r="M152" s="9"/>
      <c r="N152" s="9"/>
    </row>
    <row r="153" spans="1:14" x14ac:dyDescent="0.3">
      <c r="A153" s="10" t="s">
        <v>1985</v>
      </c>
      <c r="B153" s="9"/>
      <c r="C153" s="9"/>
      <c r="D153" s="9"/>
      <c r="E153" s="9"/>
      <c r="F153" s="9"/>
      <c r="G153" s="12"/>
      <c r="H153" s="12"/>
      <c r="I153" s="9"/>
      <c r="J153" s="15"/>
      <c r="K153" s="9"/>
      <c r="L153" s="9"/>
      <c r="M153" s="9"/>
      <c r="N153" s="9"/>
    </row>
    <row r="154" spans="1:14" x14ac:dyDescent="0.3">
      <c r="A154" s="10" t="s">
        <v>1986</v>
      </c>
      <c r="B154" s="9"/>
      <c r="C154" s="9"/>
      <c r="D154" s="9"/>
      <c r="E154" s="9"/>
      <c r="F154" s="9"/>
      <c r="G154" s="12"/>
      <c r="H154" s="12"/>
      <c r="I154" s="9"/>
      <c r="J154" s="15"/>
      <c r="K154" s="9"/>
      <c r="L154" s="9"/>
      <c r="M154" s="9"/>
      <c r="N154" s="9"/>
    </row>
    <row r="155" spans="1:14" x14ac:dyDescent="0.3">
      <c r="A155" s="10" t="s">
        <v>1987</v>
      </c>
      <c r="B155" s="9"/>
      <c r="C155" s="9"/>
      <c r="D155" s="9"/>
      <c r="E155" s="9"/>
      <c r="F155" s="9"/>
      <c r="G155" s="12"/>
      <c r="H155" s="12"/>
      <c r="I155" s="9"/>
      <c r="J155" s="15"/>
      <c r="K155" s="9"/>
      <c r="L155" s="9"/>
      <c r="M155" s="9"/>
      <c r="N155" s="9"/>
    </row>
    <row r="156" spans="1:14" x14ac:dyDescent="0.3">
      <c r="A156" s="10" t="s">
        <v>1988</v>
      </c>
      <c r="B156" s="9"/>
      <c r="C156" s="9"/>
      <c r="D156" s="9"/>
      <c r="E156" s="9"/>
      <c r="F156" s="9"/>
      <c r="G156" s="12"/>
      <c r="H156" s="12"/>
      <c r="I156" s="9"/>
      <c r="J156" s="15"/>
      <c r="K156" s="9"/>
      <c r="L156" s="9"/>
      <c r="M156" s="9"/>
      <c r="N156" s="9"/>
    </row>
    <row r="157" spans="1:14" x14ac:dyDescent="0.3">
      <c r="A157" s="10" t="s">
        <v>1989</v>
      </c>
      <c r="B157" s="9"/>
      <c r="C157" s="9"/>
      <c r="D157" s="9"/>
      <c r="E157" s="9"/>
      <c r="F157" s="9"/>
      <c r="G157" s="12"/>
      <c r="H157" s="12"/>
      <c r="I157" s="9"/>
      <c r="J157" s="15"/>
      <c r="K157" s="9"/>
      <c r="L157" s="9"/>
      <c r="M157" s="9"/>
      <c r="N157" s="9"/>
    </row>
    <row r="158" spans="1:14" x14ac:dyDescent="0.3">
      <c r="A158" s="10" t="s">
        <v>1990</v>
      </c>
      <c r="B158" s="9"/>
      <c r="C158" s="9"/>
      <c r="D158" s="9"/>
      <c r="E158" s="9"/>
      <c r="F158" s="9"/>
      <c r="G158" s="12"/>
      <c r="H158" s="12"/>
      <c r="I158" s="9"/>
      <c r="J158" s="15"/>
      <c r="K158" s="9"/>
      <c r="L158" s="9"/>
      <c r="M158" s="9"/>
      <c r="N158" s="9"/>
    </row>
    <row r="159" spans="1:14" x14ac:dyDescent="0.3">
      <c r="A159" s="10" t="s">
        <v>1991</v>
      </c>
      <c r="B159" s="9"/>
      <c r="C159" s="9"/>
      <c r="D159" s="9"/>
      <c r="E159" s="9"/>
      <c r="F159" s="9"/>
      <c r="G159" s="12"/>
      <c r="H159" s="12"/>
      <c r="I159" s="9"/>
      <c r="J159" s="15"/>
      <c r="K159" s="9"/>
      <c r="L159" s="9"/>
      <c r="M159" s="9"/>
      <c r="N159" s="9"/>
    </row>
    <row r="160" spans="1:14" x14ac:dyDescent="0.3">
      <c r="A160" s="10" t="s">
        <v>1992</v>
      </c>
      <c r="B160" s="9"/>
      <c r="C160" s="9"/>
      <c r="D160" s="9"/>
      <c r="E160" s="9"/>
      <c r="F160" s="9"/>
      <c r="G160" s="12"/>
      <c r="H160" s="12"/>
      <c r="I160" s="9"/>
      <c r="J160" s="15"/>
      <c r="K160" s="9"/>
      <c r="L160" s="9"/>
      <c r="M160" s="9"/>
      <c r="N160" s="9"/>
    </row>
    <row r="161" spans="1:14" x14ac:dyDescent="0.3">
      <c r="A161" s="10" t="s">
        <v>1993</v>
      </c>
      <c r="B161" s="9"/>
      <c r="C161" s="9"/>
      <c r="D161" s="9"/>
      <c r="E161" s="9"/>
      <c r="F161" s="9"/>
      <c r="G161" s="12"/>
      <c r="H161" s="12"/>
      <c r="I161" s="9"/>
      <c r="J161" s="15"/>
      <c r="K161" s="9"/>
      <c r="L161" s="9"/>
      <c r="M161" s="9"/>
      <c r="N161" s="9"/>
    </row>
    <row r="162" spans="1:14" x14ac:dyDescent="0.3">
      <c r="A162" s="10" t="s">
        <v>1994</v>
      </c>
      <c r="B162" s="9"/>
      <c r="C162" s="9"/>
      <c r="D162" s="9"/>
      <c r="E162" s="9"/>
      <c r="F162" s="9"/>
      <c r="G162" s="12"/>
      <c r="H162" s="12"/>
      <c r="I162" s="9"/>
      <c r="J162" s="15"/>
      <c r="K162" s="9"/>
      <c r="L162" s="9"/>
      <c r="M162" s="9"/>
      <c r="N162" s="9"/>
    </row>
    <row r="163" spans="1:14" x14ac:dyDescent="0.3">
      <c r="A163" s="10" t="s">
        <v>1995</v>
      </c>
      <c r="B163" s="9"/>
      <c r="C163" s="9"/>
      <c r="D163" s="9"/>
      <c r="E163" s="9"/>
      <c r="F163" s="9"/>
      <c r="G163" s="12"/>
      <c r="H163" s="12"/>
      <c r="I163" s="9"/>
      <c r="J163" s="15"/>
      <c r="K163" s="9"/>
      <c r="L163" s="9"/>
      <c r="M163" s="9"/>
      <c r="N163" s="9"/>
    </row>
    <row r="164" spans="1:14" x14ac:dyDescent="0.3">
      <c r="A164" s="10" t="s">
        <v>1996</v>
      </c>
      <c r="B164" s="9"/>
      <c r="C164" s="9"/>
      <c r="D164" s="9"/>
      <c r="E164" s="9"/>
      <c r="F164" s="9"/>
      <c r="G164" s="12"/>
      <c r="H164" s="12"/>
      <c r="I164" s="9"/>
      <c r="J164" s="15"/>
      <c r="K164" s="9"/>
      <c r="L164" s="9"/>
      <c r="M164" s="9"/>
      <c r="N164" s="9"/>
    </row>
    <row r="165" spans="1:14" x14ac:dyDescent="0.3">
      <c r="A165" s="10" t="s">
        <v>1997</v>
      </c>
      <c r="B165" s="9"/>
      <c r="C165" s="9"/>
      <c r="D165" s="9"/>
      <c r="E165" s="9"/>
      <c r="F165" s="9"/>
      <c r="G165" s="12"/>
      <c r="H165" s="12"/>
      <c r="I165" s="9"/>
      <c r="J165" s="15"/>
      <c r="K165" s="9"/>
      <c r="L165" s="9"/>
      <c r="M165" s="9"/>
      <c r="N165" s="9"/>
    </row>
    <row r="166" spans="1:14" x14ac:dyDescent="0.3">
      <c r="A166" s="10" t="s">
        <v>1998</v>
      </c>
      <c r="B166" s="9"/>
      <c r="C166" s="9"/>
      <c r="D166" s="9"/>
      <c r="E166" s="9"/>
      <c r="F166" s="9"/>
      <c r="G166" s="12"/>
      <c r="H166" s="12"/>
      <c r="I166" s="9"/>
      <c r="J166" s="15"/>
      <c r="K166" s="9"/>
      <c r="L166" s="9"/>
      <c r="M166" s="9"/>
      <c r="N166" s="9"/>
    </row>
    <row r="167" spans="1:14" x14ac:dyDescent="0.3">
      <c r="A167" s="10" t="s">
        <v>1999</v>
      </c>
      <c r="B167" s="9"/>
      <c r="C167" s="9"/>
      <c r="D167" s="9"/>
      <c r="E167" s="9"/>
      <c r="F167" s="9"/>
      <c r="G167" s="12"/>
      <c r="H167" s="12"/>
      <c r="I167" s="9"/>
      <c r="J167" s="15"/>
      <c r="K167" s="9"/>
      <c r="L167" s="9"/>
      <c r="M167" s="9"/>
      <c r="N167" s="9"/>
    </row>
    <row r="168" spans="1:14" x14ac:dyDescent="0.3">
      <c r="A168" s="10" t="s">
        <v>2000</v>
      </c>
      <c r="B168" s="9"/>
      <c r="C168" s="9"/>
      <c r="D168" s="9"/>
      <c r="E168" s="9"/>
      <c r="F168" s="9"/>
      <c r="G168" s="12"/>
      <c r="H168" s="12"/>
      <c r="I168" s="9"/>
      <c r="J168" s="15"/>
      <c r="K168" s="9"/>
      <c r="L168" s="9"/>
      <c r="M168" s="9"/>
      <c r="N168" s="9"/>
    </row>
    <row r="169" spans="1:14" x14ac:dyDescent="0.3">
      <c r="A169" s="10" t="s">
        <v>2001</v>
      </c>
      <c r="B169" s="9"/>
      <c r="C169" s="9"/>
      <c r="D169" s="9"/>
      <c r="E169" s="9"/>
      <c r="F169" s="9"/>
      <c r="G169" s="12"/>
      <c r="H169" s="12"/>
      <c r="I169" s="9"/>
      <c r="J169" s="15"/>
      <c r="K169" s="9"/>
      <c r="L169" s="9"/>
      <c r="M169" s="9"/>
      <c r="N169" s="9"/>
    </row>
    <row r="170" spans="1:14" x14ac:dyDescent="0.3">
      <c r="A170" s="10" t="s">
        <v>2002</v>
      </c>
      <c r="B170" s="9"/>
      <c r="C170" s="9"/>
      <c r="D170" s="9"/>
      <c r="E170" s="9"/>
      <c r="F170" s="9"/>
      <c r="G170" s="12"/>
      <c r="H170" s="12"/>
      <c r="I170" s="9"/>
      <c r="J170" s="15"/>
      <c r="K170" s="9"/>
      <c r="L170" s="9"/>
      <c r="M170" s="9"/>
      <c r="N170" s="9"/>
    </row>
    <row r="171" spans="1:14" x14ac:dyDescent="0.3">
      <c r="A171" s="10" t="s">
        <v>2003</v>
      </c>
      <c r="B171" s="9"/>
      <c r="C171" s="9"/>
      <c r="D171" s="9"/>
      <c r="E171" s="9"/>
      <c r="F171" s="9"/>
      <c r="G171" s="12"/>
      <c r="H171" s="12"/>
      <c r="I171" s="9"/>
      <c r="J171" s="15"/>
      <c r="K171" s="9"/>
      <c r="L171" s="9"/>
      <c r="M171" s="9"/>
      <c r="N171" s="9"/>
    </row>
    <row r="172" spans="1:14" x14ac:dyDescent="0.3">
      <c r="A172" s="10" t="s">
        <v>2004</v>
      </c>
      <c r="B172" s="9"/>
      <c r="C172" s="9"/>
      <c r="D172" s="9"/>
      <c r="E172" s="9"/>
      <c r="F172" s="9"/>
      <c r="G172" s="12"/>
      <c r="H172" s="12"/>
      <c r="I172" s="9"/>
      <c r="J172" s="15"/>
      <c r="K172" s="9"/>
      <c r="L172" s="9"/>
      <c r="M172" s="9"/>
      <c r="N172" s="9"/>
    </row>
    <row r="173" spans="1:14" x14ac:dyDescent="0.3">
      <c r="A173" s="10" t="s">
        <v>2005</v>
      </c>
      <c r="B173" s="9"/>
      <c r="C173" s="9"/>
      <c r="D173" s="9"/>
      <c r="E173" s="9"/>
      <c r="F173" s="9"/>
      <c r="G173" s="12"/>
      <c r="H173" s="12"/>
      <c r="I173" s="9"/>
      <c r="J173" s="15"/>
      <c r="K173" s="9"/>
      <c r="L173" s="9"/>
      <c r="M173" s="9"/>
      <c r="N173" s="9"/>
    </row>
    <row r="174" spans="1:14" x14ac:dyDescent="0.3">
      <c r="A174" s="10" t="s">
        <v>2006</v>
      </c>
      <c r="B174" s="9"/>
      <c r="C174" s="9"/>
      <c r="D174" s="9"/>
      <c r="E174" s="9"/>
      <c r="F174" s="9"/>
      <c r="G174" s="12"/>
      <c r="H174" s="12"/>
      <c r="I174" s="9"/>
      <c r="J174" s="15"/>
      <c r="K174" s="9"/>
      <c r="L174" s="9"/>
      <c r="M174" s="9"/>
      <c r="N174" s="9"/>
    </row>
    <row r="175" spans="1:14" x14ac:dyDescent="0.3">
      <c r="A175" s="10" t="s">
        <v>2007</v>
      </c>
      <c r="B175" s="9"/>
      <c r="C175" s="9"/>
      <c r="D175" s="9"/>
      <c r="E175" s="9"/>
      <c r="F175" s="9"/>
      <c r="G175" s="12"/>
      <c r="H175" s="12"/>
      <c r="I175" s="9"/>
      <c r="J175" s="15"/>
      <c r="K175" s="9"/>
      <c r="L175" s="9"/>
      <c r="M175" s="9"/>
      <c r="N175" s="9"/>
    </row>
    <row r="176" spans="1:14" x14ac:dyDescent="0.3">
      <c r="A176" s="10" t="s">
        <v>2008</v>
      </c>
      <c r="B176" s="9"/>
      <c r="C176" s="9"/>
      <c r="D176" s="9"/>
      <c r="E176" s="9"/>
      <c r="F176" s="9"/>
      <c r="G176" s="12"/>
      <c r="H176" s="12"/>
      <c r="I176" s="9"/>
      <c r="J176" s="15"/>
      <c r="K176" s="9"/>
      <c r="L176" s="9"/>
      <c r="M176" s="9"/>
      <c r="N176" s="9"/>
    </row>
    <row r="177" spans="1:14" x14ac:dyDescent="0.3">
      <c r="A177" s="10" t="s">
        <v>2009</v>
      </c>
      <c r="B177" s="9"/>
      <c r="C177" s="9"/>
      <c r="D177" s="9"/>
      <c r="E177" s="9"/>
      <c r="F177" s="9"/>
      <c r="G177" s="12"/>
      <c r="H177" s="12"/>
      <c r="I177" s="9"/>
      <c r="J177" s="15"/>
      <c r="K177" s="9"/>
      <c r="L177" s="9"/>
      <c r="M177" s="9"/>
      <c r="N177" s="9"/>
    </row>
    <row r="178" spans="1:14" x14ac:dyDescent="0.3">
      <c r="A178" s="10" t="s">
        <v>2010</v>
      </c>
      <c r="B178" s="9"/>
      <c r="C178" s="9"/>
      <c r="D178" s="9"/>
      <c r="E178" s="9"/>
      <c r="F178" s="9"/>
      <c r="G178" s="12"/>
      <c r="H178" s="12"/>
      <c r="I178" s="9"/>
      <c r="J178" s="15"/>
      <c r="K178" s="9"/>
      <c r="L178" s="9"/>
      <c r="M178" s="9"/>
      <c r="N178" s="9"/>
    </row>
    <row r="179" spans="1:14" x14ac:dyDescent="0.3">
      <c r="A179" s="10" t="s">
        <v>2011</v>
      </c>
      <c r="B179" s="9"/>
      <c r="C179" s="9"/>
      <c r="D179" s="9"/>
      <c r="E179" s="9"/>
      <c r="F179" s="9"/>
      <c r="G179" s="12"/>
      <c r="H179" s="12"/>
      <c r="I179" s="9"/>
      <c r="J179" s="15"/>
      <c r="K179" s="9"/>
      <c r="L179" s="9"/>
      <c r="M179" s="9"/>
      <c r="N179" s="9"/>
    </row>
    <row r="180" spans="1:14" x14ac:dyDescent="0.3">
      <c r="A180" s="10" t="s">
        <v>2012</v>
      </c>
      <c r="B180" s="9"/>
      <c r="C180" s="9"/>
      <c r="D180" s="9"/>
      <c r="E180" s="9"/>
      <c r="F180" s="9"/>
      <c r="G180" s="12"/>
      <c r="H180" s="12"/>
      <c r="I180" s="9"/>
      <c r="J180" s="15"/>
      <c r="K180" s="9"/>
      <c r="L180" s="9"/>
      <c r="M180" s="9"/>
      <c r="N180" s="9"/>
    </row>
    <row r="181" spans="1:14" x14ac:dyDescent="0.3">
      <c r="A181" s="10" t="s">
        <v>2013</v>
      </c>
      <c r="B181" s="9"/>
      <c r="C181" s="9"/>
      <c r="D181" s="9"/>
      <c r="E181" s="9"/>
      <c r="F181" s="9"/>
      <c r="G181" s="12"/>
      <c r="H181" s="12"/>
      <c r="I181" s="9"/>
      <c r="J181" s="15"/>
      <c r="K181" s="9"/>
      <c r="L181" s="9"/>
      <c r="M181" s="9"/>
      <c r="N181" s="9"/>
    </row>
    <row r="182" spans="1:14" x14ac:dyDescent="0.3">
      <c r="A182" s="10" t="s">
        <v>2014</v>
      </c>
      <c r="B182" s="9"/>
      <c r="C182" s="9"/>
      <c r="D182" s="9"/>
      <c r="E182" s="9"/>
      <c r="F182" s="9"/>
      <c r="G182" s="12"/>
      <c r="H182" s="12"/>
      <c r="I182" s="9"/>
      <c r="J182" s="15"/>
      <c r="K182" s="9"/>
      <c r="L182" s="9"/>
      <c r="M182" s="9"/>
      <c r="N182" s="9"/>
    </row>
    <row r="183" spans="1:14" x14ac:dyDescent="0.3">
      <c r="A183" s="10" t="s">
        <v>2015</v>
      </c>
      <c r="B183" s="9"/>
      <c r="C183" s="9"/>
      <c r="D183" s="9"/>
      <c r="E183" s="9"/>
      <c r="F183" s="9"/>
      <c r="G183" s="12"/>
      <c r="H183" s="12"/>
      <c r="I183" s="9"/>
      <c r="J183" s="15"/>
      <c r="K183" s="9"/>
      <c r="L183" s="9"/>
      <c r="M183" s="9"/>
      <c r="N183" s="9"/>
    </row>
    <row r="184" spans="1:14" x14ac:dyDescent="0.3">
      <c r="A184" s="10" t="s">
        <v>2016</v>
      </c>
      <c r="B184" s="9"/>
      <c r="C184" s="9"/>
      <c r="D184" s="9"/>
      <c r="E184" s="9"/>
      <c r="F184" s="9"/>
      <c r="G184" s="12"/>
      <c r="H184" s="12"/>
      <c r="I184" s="9"/>
      <c r="J184" s="15"/>
      <c r="K184" s="9"/>
      <c r="L184" s="9"/>
      <c r="M184" s="9"/>
      <c r="N184" s="9"/>
    </row>
    <row r="185" spans="1:14" x14ac:dyDescent="0.3">
      <c r="A185" s="10" t="s">
        <v>2017</v>
      </c>
      <c r="B185" s="9"/>
      <c r="C185" s="9"/>
      <c r="D185" s="9"/>
      <c r="E185" s="9"/>
      <c r="F185" s="9"/>
      <c r="G185" s="12"/>
      <c r="H185" s="12"/>
      <c r="I185" s="9"/>
      <c r="J185" s="15"/>
      <c r="K185" s="9"/>
      <c r="L185" s="9"/>
      <c r="M185" s="9"/>
      <c r="N185" s="9"/>
    </row>
    <row r="186" spans="1:14" x14ac:dyDescent="0.3">
      <c r="A186" s="10" t="s">
        <v>2018</v>
      </c>
      <c r="B186" s="9"/>
      <c r="C186" s="9"/>
      <c r="D186" s="9"/>
      <c r="E186" s="9"/>
      <c r="F186" s="9"/>
      <c r="G186" s="12"/>
      <c r="H186" s="12"/>
      <c r="I186" s="9"/>
      <c r="J186" s="15"/>
      <c r="K186" s="9"/>
      <c r="L186" s="9"/>
      <c r="M186" s="9"/>
      <c r="N186" s="9"/>
    </row>
    <row r="187" spans="1:14" x14ac:dyDescent="0.3">
      <c r="A187" s="10" t="s">
        <v>2019</v>
      </c>
      <c r="B187" s="9"/>
      <c r="C187" s="9"/>
      <c r="D187" s="9"/>
      <c r="E187" s="9"/>
      <c r="F187" s="9"/>
      <c r="G187" s="12"/>
      <c r="H187" s="12"/>
      <c r="I187" s="9"/>
      <c r="J187" s="15"/>
      <c r="K187" s="9"/>
      <c r="L187" s="9"/>
      <c r="M187" s="9"/>
      <c r="N187" s="9"/>
    </row>
    <row r="188" spans="1:14" x14ac:dyDescent="0.3">
      <c r="A188" s="10" t="s">
        <v>2020</v>
      </c>
      <c r="B188" s="9"/>
      <c r="C188" s="9"/>
      <c r="D188" s="9"/>
      <c r="E188" s="9"/>
      <c r="F188" s="9"/>
      <c r="G188" s="12"/>
      <c r="H188" s="12"/>
      <c r="I188" s="9"/>
      <c r="J188" s="15"/>
      <c r="K188" s="9"/>
      <c r="L188" s="9"/>
      <c r="M188" s="9"/>
      <c r="N188" s="9"/>
    </row>
    <row r="189" spans="1:14" x14ac:dyDescent="0.3">
      <c r="A189" s="10" t="s">
        <v>2021</v>
      </c>
      <c r="B189" s="9"/>
      <c r="C189" s="9"/>
      <c r="D189" s="9"/>
      <c r="E189" s="9"/>
      <c r="F189" s="9"/>
      <c r="G189" s="12"/>
      <c r="H189" s="12"/>
      <c r="I189" s="9"/>
      <c r="J189" s="15"/>
      <c r="K189" s="9"/>
      <c r="L189" s="9"/>
      <c r="M189" s="9"/>
      <c r="N189" s="9"/>
    </row>
    <row r="190" spans="1:14" x14ac:dyDescent="0.3">
      <c r="A190" s="10" t="s">
        <v>2022</v>
      </c>
      <c r="B190" s="9"/>
      <c r="C190" s="9"/>
      <c r="D190" s="9"/>
      <c r="E190" s="9"/>
      <c r="F190" s="9"/>
      <c r="G190" s="12"/>
      <c r="H190" s="12"/>
      <c r="I190" s="9"/>
      <c r="J190" s="15"/>
      <c r="K190" s="9"/>
      <c r="L190" s="9"/>
      <c r="M190" s="9"/>
      <c r="N190" s="9"/>
    </row>
    <row r="191" spans="1:14" x14ac:dyDescent="0.3">
      <c r="A191" s="10" t="s">
        <v>2023</v>
      </c>
      <c r="B191" s="9"/>
      <c r="C191" s="9"/>
      <c r="D191" s="9"/>
      <c r="E191" s="9"/>
      <c r="F191" s="9"/>
      <c r="G191" s="12"/>
      <c r="H191" s="12"/>
      <c r="I191" s="9"/>
      <c r="J191" s="15"/>
      <c r="K191" s="9"/>
      <c r="L191" s="9"/>
      <c r="M191" s="9"/>
      <c r="N191" s="9"/>
    </row>
    <row r="192" spans="1:14" x14ac:dyDescent="0.3">
      <c r="A192" s="10" t="s">
        <v>2024</v>
      </c>
      <c r="B192" s="9"/>
      <c r="C192" s="9"/>
      <c r="D192" s="9"/>
      <c r="E192" s="9"/>
      <c r="F192" s="9"/>
      <c r="G192" s="12"/>
      <c r="H192" s="12"/>
      <c r="I192" s="9"/>
      <c r="J192" s="15"/>
      <c r="K192" s="9"/>
      <c r="L192" s="9"/>
      <c r="M192" s="9"/>
      <c r="N192" s="9"/>
    </row>
    <row r="193" spans="1:14" x14ac:dyDescent="0.3">
      <c r="A193" s="10" t="s">
        <v>2025</v>
      </c>
      <c r="B193" s="9"/>
      <c r="C193" s="9"/>
      <c r="D193" s="9"/>
      <c r="E193" s="9"/>
      <c r="F193" s="9"/>
      <c r="G193" s="12"/>
      <c r="H193" s="12"/>
      <c r="I193" s="9"/>
      <c r="J193" s="15"/>
      <c r="K193" s="9"/>
      <c r="L193" s="9"/>
      <c r="M193" s="9"/>
      <c r="N193" s="9"/>
    </row>
    <row r="194" spans="1:14" x14ac:dyDescent="0.3">
      <c r="A194" s="10" t="s">
        <v>2026</v>
      </c>
      <c r="B194" s="9"/>
      <c r="C194" s="9"/>
      <c r="D194" s="9"/>
      <c r="E194" s="9"/>
      <c r="F194" s="9"/>
      <c r="G194" s="12"/>
      <c r="H194" s="12"/>
      <c r="I194" s="9"/>
      <c r="J194" s="15"/>
      <c r="K194" s="9"/>
      <c r="L194" s="9"/>
      <c r="M194" s="9"/>
      <c r="N194" s="9"/>
    </row>
    <row r="195" spans="1:14" x14ac:dyDescent="0.3">
      <c r="A195" s="10" t="s">
        <v>2027</v>
      </c>
      <c r="B195" s="9"/>
      <c r="C195" s="9"/>
      <c r="D195" s="9"/>
      <c r="E195" s="9"/>
      <c r="F195" s="9"/>
      <c r="G195" s="12"/>
      <c r="H195" s="12"/>
      <c r="I195" s="9"/>
      <c r="J195" s="15"/>
      <c r="K195" s="9"/>
      <c r="L195" s="9"/>
      <c r="M195" s="9"/>
      <c r="N195" s="9"/>
    </row>
    <row r="196" spans="1:14" x14ac:dyDescent="0.3">
      <c r="A196" s="10" t="s">
        <v>2028</v>
      </c>
      <c r="B196" s="9"/>
      <c r="C196" s="9"/>
      <c r="D196" s="9"/>
      <c r="E196" s="9"/>
      <c r="F196" s="9"/>
      <c r="G196" s="12"/>
      <c r="H196" s="12"/>
      <c r="I196" s="9"/>
      <c r="J196" s="15"/>
      <c r="K196" s="9"/>
      <c r="L196" s="9"/>
      <c r="M196" s="9"/>
      <c r="N196" s="9"/>
    </row>
    <row r="197" spans="1:14" x14ac:dyDescent="0.3">
      <c r="A197" s="10" t="s">
        <v>2029</v>
      </c>
      <c r="B197" s="9"/>
      <c r="C197" s="9"/>
      <c r="D197" s="9"/>
      <c r="E197" s="9"/>
      <c r="F197" s="9"/>
      <c r="G197" s="12"/>
      <c r="H197" s="12"/>
      <c r="I197" s="9"/>
      <c r="J197" s="15"/>
      <c r="K197" s="9"/>
      <c r="L197" s="9"/>
      <c r="M197" s="9"/>
      <c r="N197" s="9"/>
    </row>
    <row r="198" spans="1:14" x14ac:dyDescent="0.3">
      <c r="A198" s="10" t="s">
        <v>2030</v>
      </c>
      <c r="B198" s="9"/>
      <c r="C198" s="9"/>
      <c r="D198" s="9"/>
      <c r="E198" s="9"/>
      <c r="F198" s="9"/>
      <c r="G198" s="12"/>
      <c r="H198" s="12"/>
      <c r="I198" s="9"/>
      <c r="J198" s="15"/>
      <c r="K198" s="9"/>
      <c r="L198" s="9"/>
      <c r="M198" s="9"/>
      <c r="N198" s="9"/>
    </row>
    <row r="199" spans="1:14" x14ac:dyDescent="0.3">
      <c r="A199" s="10" t="s">
        <v>2031</v>
      </c>
      <c r="B199" s="9"/>
      <c r="C199" s="9"/>
      <c r="D199" s="9"/>
      <c r="E199" s="9"/>
      <c r="F199" s="9"/>
      <c r="G199" s="12"/>
      <c r="H199" s="12"/>
      <c r="I199" s="9"/>
      <c r="J199" s="15"/>
      <c r="K199" s="9"/>
      <c r="L199" s="9"/>
      <c r="M199" s="9"/>
      <c r="N199" s="9"/>
    </row>
    <row r="200" spans="1:14" x14ac:dyDescent="0.3">
      <c r="A200" s="10" t="s">
        <v>2032</v>
      </c>
      <c r="B200" s="9"/>
      <c r="C200" s="9"/>
      <c r="D200" s="9"/>
      <c r="E200" s="9"/>
      <c r="F200" s="9"/>
      <c r="G200" s="12"/>
      <c r="H200" s="12"/>
      <c r="I200" s="9"/>
      <c r="J200" s="15"/>
      <c r="K200" s="9"/>
      <c r="L200" s="9"/>
      <c r="M200" s="9"/>
      <c r="N200" s="9"/>
    </row>
    <row r="201" spans="1:14" x14ac:dyDescent="0.3">
      <c r="A201" s="10" t="s">
        <v>2033</v>
      </c>
      <c r="B201" s="9"/>
      <c r="C201" s="9"/>
      <c r="D201" s="9"/>
      <c r="E201" s="9"/>
      <c r="F201" s="9"/>
      <c r="G201" s="12"/>
      <c r="H201" s="12"/>
      <c r="I201" s="9"/>
      <c r="J201" s="15"/>
      <c r="K201" s="9"/>
      <c r="L201" s="9"/>
      <c r="M201" s="9"/>
      <c r="N201" s="9"/>
    </row>
    <row r="202" spans="1:14" x14ac:dyDescent="0.3">
      <c r="A202" s="10" t="s">
        <v>2034</v>
      </c>
      <c r="B202" s="9"/>
      <c r="C202" s="9"/>
      <c r="D202" s="9"/>
      <c r="E202" s="9"/>
      <c r="F202" s="9"/>
      <c r="G202" s="12"/>
      <c r="H202" s="12"/>
      <c r="I202" s="9"/>
      <c r="J202" s="15"/>
      <c r="K202" s="9"/>
      <c r="L202" s="9"/>
      <c r="M202" s="9"/>
      <c r="N202" s="9"/>
    </row>
    <row r="203" spans="1:14" x14ac:dyDescent="0.3">
      <c r="A203" s="10" t="s">
        <v>2035</v>
      </c>
      <c r="B203" s="9"/>
      <c r="C203" s="9"/>
      <c r="D203" s="9"/>
      <c r="E203" s="9"/>
      <c r="F203" s="9"/>
      <c r="G203" s="12"/>
      <c r="H203" s="12"/>
      <c r="I203" s="9"/>
      <c r="J203" s="15"/>
      <c r="K203" s="9"/>
      <c r="L203" s="9"/>
      <c r="M203" s="9"/>
      <c r="N203" s="9"/>
    </row>
    <row r="204" spans="1:14" x14ac:dyDescent="0.3">
      <c r="A204" s="10" t="s">
        <v>2036</v>
      </c>
      <c r="B204" s="9"/>
      <c r="C204" s="9"/>
      <c r="D204" s="9"/>
      <c r="E204" s="9"/>
      <c r="F204" s="9"/>
      <c r="G204" s="12"/>
      <c r="H204" s="12"/>
      <c r="I204" s="9"/>
      <c r="J204" s="15"/>
      <c r="K204" s="9"/>
      <c r="L204" s="9"/>
      <c r="M204" s="9"/>
      <c r="N204" s="9"/>
    </row>
  </sheetData>
  <mergeCells count="2">
    <mergeCell ref="A1:N1"/>
    <mergeCell ref="A2:N2"/>
  </mergeCells>
  <dataValidations count="3">
    <dataValidation type="list" allowBlank="1" sqref="D5:D204" xr:uid="{00000000-0002-0000-0800-000000000000}">
      <formula1>"Infraestructura,Maquinaria,Equipo,Herramienta,Sistema de riego"</formula1>
      <formula2>0</formula2>
    </dataValidation>
    <dataValidation type="list" allowBlank="1" sqref="F5:F204" xr:uid="{00000000-0002-0000-0800-000001000000}">
      <formula1>"Crítica,Alta,Media,Baja"</formula1>
      <formula2>0</formula2>
    </dataValidation>
    <dataValidation type="list" allowBlank="1" sqref="K5:K204" xr:uid="{00000000-0002-0000-0800-000003000000}">
      <formula1>"Pendiente,En gestión,En ejecución,Cerrado"</formula1>
      <formula2>0</formula2>
    </dataValidation>
  </dataValidations>
  <pageMargins left="0.25" right="0.25" top="1" bottom="1" header="0.511811023622047" footer="0.511811023622047"/>
  <pageSetup orientation="landscape" horizontalDpi="300" verticalDpi="30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800-000002000000}">
          <x14:formula1>
            <xm:f>Listas!$H$5:$H$40</xm:f>
          </x14:formula1>
          <x14:formula2>
            <xm:f>0</xm:f>
          </x14:formula2>
          <xm:sqref>I5:I204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27"/>
  <sheetViews>
    <sheetView showGridLines="0" zoomScaleNormal="100" workbookViewId="0">
      <pane ySplit="2" topLeftCell="A3" activePane="bottomLeft" state="frozen"/>
      <selection pane="bottomLeft" sqref="A1:L1"/>
    </sheetView>
  </sheetViews>
  <sheetFormatPr baseColWidth="10" defaultColWidth="8.6640625" defaultRowHeight="14.4" x14ac:dyDescent="0.3"/>
  <cols>
    <col min="1" max="1" width="12" customWidth="1"/>
    <col min="2" max="2" width="20" customWidth="1"/>
    <col min="3" max="3" width="18" customWidth="1"/>
    <col min="4" max="4" width="20" customWidth="1"/>
    <col min="5" max="5" width="13" customWidth="1"/>
    <col min="6" max="7" width="20" customWidth="1"/>
    <col min="8" max="11" width="18" customWidth="1"/>
    <col min="12" max="12" width="5" customWidth="1"/>
  </cols>
  <sheetData>
    <row r="1" spans="1:12" ht="27.75" customHeight="1" x14ac:dyDescent="0.3">
      <c r="A1" s="32" t="s">
        <v>2037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30" customHeight="1" x14ac:dyDescent="0.3">
      <c r="A2" s="33" t="s">
        <v>2038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 x14ac:dyDescent="0.3">
      <c r="A4" s="36" t="s">
        <v>2039</v>
      </c>
      <c r="B4" s="36"/>
      <c r="C4" s="2"/>
      <c r="D4" s="36" t="s">
        <v>2040</v>
      </c>
      <c r="E4" s="36"/>
      <c r="F4" s="2"/>
      <c r="G4" s="36" t="s">
        <v>150</v>
      </c>
      <c r="H4" s="36"/>
      <c r="I4" s="2"/>
      <c r="J4" s="36" t="s">
        <v>156</v>
      </c>
      <c r="K4" s="36"/>
      <c r="L4" s="2"/>
    </row>
    <row r="5" spans="1:12" x14ac:dyDescent="0.3">
      <c r="A5" s="37">
        <f>COUNT(Lotes!A5:A54)</f>
        <v>50</v>
      </c>
      <c r="B5" s="37"/>
      <c r="C5" s="2"/>
      <c r="D5" s="37">
        <f>COUNTIF('Plan Cultivos'!U5:U204,"&lt;&gt;")</f>
        <v>1</v>
      </c>
      <c r="E5" s="37"/>
      <c r="F5" s="2"/>
      <c r="G5" s="37">
        <f>SUM('Plan Cultivos'!K5:K204)</f>
        <v>400</v>
      </c>
      <c r="H5" s="37"/>
      <c r="I5" s="2"/>
      <c r="J5" s="37">
        <f>SUM('Plan Cultivos'!Q5:Q204)</f>
        <v>120</v>
      </c>
      <c r="K5" s="37"/>
      <c r="L5" s="2"/>
    </row>
    <row r="6" spans="1:12" x14ac:dyDescent="0.3">
      <c r="A6" s="37"/>
      <c r="B6" s="37"/>
      <c r="C6" s="2"/>
      <c r="D6" s="37"/>
      <c r="E6" s="37"/>
      <c r="F6" s="2"/>
      <c r="G6" s="37"/>
      <c r="H6" s="37"/>
      <c r="I6" s="2"/>
      <c r="J6" s="37"/>
      <c r="K6" s="37"/>
      <c r="L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" customHeight="1" x14ac:dyDescent="0.3">
      <c r="A8" s="36" t="s">
        <v>2041</v>
      </c>
      <c r="B8" s="36"/>
      <c r="C8" s="2"/>
      <c r="D8" s="36" t="s">
        <v>2042</v>
      </c>
      <c r="E8" s="36"/>
      <c r="F8" s="2"/>
      <c r="G8" s="36" t="s">
        <v>1521</v>
      </c>
      <c r="H8" s="36"/>
      <c r="I8" s="2"/>
      <c r="J8" s="36" t="s">
        <v>1523</v>
      </c>
      <c r="K8" s="36"/>
      <c r="L8" s="2"/>
    </row>
    <row r="9" spans="1:12" x14ac:dyDescent="0.3">
      <c r="A9" s="37">
        <f>SUM(Producción!H5:H304)</f>
        <v>0</v>
      </c>
      <c r="B9" s="37"/>
      <c r="C9" s="2"/>
      <c r="D9" s="38">
        <f>SUM(Insumos!K5:K304)</f>
        <v>12000</v>
      </c>
      <c r="E9" s="38"/>
      <c r="F9" s="2"/>
      <c r="G9" s="38">
        <f>SUM(Producción!L5:L304)</f>
        <v>0</v>
      </c>
      <c r="H9" s="38"/>
      <c r="I9" s="2"/>
      <c r="J9" s="38">
        <f>SUM(Producción!N5:N304)</f>
        <v>0</v>
      </c>
      <c r="K9" s="38"/>
      <c r="L9" s="2"/>
    </row>
    <row r="10" spans="1:12" x14ac:dyDescent="0.3">
      <c r="A10" s="37"/>
      <c r="B10" s="37"/>
      <c r="C10" s="2"/>
      <c r="D10" s="38"/>
      <c r="E10" s="38"/>
      <c r="F10" s="2"/>
      <c r="G10" s="38"/>
      <c r="H10" s="38"/>
      <c r="I10" s="2"/>
      <c r="J10" s="38"/>
      <c r="K10" s="38"/>
      <c r="L10" s="2"/>
    </row>
    <row r="11" spans="1:12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7.6" x14ac:dyDescent="0.3">
      <c r="A13" s="17" t="s">
        <v>2043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1.5" customHeight="1" x14ac:dyDescent="0.3">
      <c r="A14" s="1" t="s">
        <v>107</v>
      </c>
      <c r="B14" s="1" t="s">
        <v>142</v>
      </c>
      <c r="C14" s="1" t="s">
        <v>109</v>
      </c>
      <c r="D14" s="1" t="s">
        <v>150</v>
      </c>
      <c r="E14" s="1" t="s">
        <v>2044</v>
      </c>
      <c r="F14" s="1" t="s">
        <v>156</v>
      </c>
      <c r="G14" s="1" t="s">
        <v>2041</v>
      </c>
      <c r="H14" s="1" t="s">
        <v>2042</v>
      </c>
      <c r="I14" s="1" t="s">
        <v>1521</v>
      </c>
      <c r="J14" s="1" t="s">
        <v>1523</v>
      </c>
      <c r="K14" s="1" t="s">
        <v>2045</v>
      </c>
      <c r="L14" s="2"/>
    </row>
    <row r="15" spans="1:12" x14ac:dyDescent="0.3">
      <c r="A15" s="11">
        <v>1</v>
      </c>
      <c r="B15" s="11" t="str">
        <f>IFERROR(VLOOKUP(A15,Lotes!$A$5:$O$54,2,FALSE()),"")</f>
        <v>Urrao</v>
      </c>
      <c r="C15" s="11">
        <f>IFERROR(VLOOKUP(A15,Lotes!$A$5:$O$54,5,FALSE()),0)</f>
        <v>0</v>
      </c>
      <c r="D15" s="11">
        <f>SUMIF('Plan Cultivos'!$B$5:$B$204,A15,'Plan Cultivos'!$K$5:$K$204)</f>
        <v>0</v>
      </c>
      <c r="E15" s="11">
        <f>COUNTIF('Plan Cultivos'!$B$5:$B$204,A15)</f>
        <v>0</v>
      </c>
      <c r="F15" s="11">
        <f>SUMIF('Plan Cultivos'!$B$5:$B$204,A15,'Plan Cultivos'!$Q$5:$Q$204)</f>
        <v>0</v>
      </c>
      <c r="G15" s="11">
        <f>SUMIF(Producción!$D$5:$D$304,A15,Producción!$H$5:$H$304)</f>
        <v>0</v>
      </c>
      <c r="H15" s="16">
        <f>SUMIF(Insumos!$C$5:$C$304,A15,Insumos!$K$5:$K$304)</f>
        <v>0</v>
      </c>
      <c r="I15" s="16">
        <f>SUMIF(Producción!$D$5:$D$304,A15,Producción!$L$5:$L$304)</f>
        <v>0</v>
      </c>
      <c r="J15" s="16">
        <f t="shared" ref="J15:J27" si="0">I15-H15</f>
        <v>0</v>
      </c>
      <c r="K15" s="18">
        <f>IFERROR(AVERAGEIF('Plan Cultivos'!$B$5:$B$204,A15,'Plan Cultivos'!$V$5:$V$204),0)</f>
        <v>0</v>
      </c>
      <c r="L15" s="2"/>
    </row>
    <row r="16" spans="1:12" x14ac:dyDescent="0.3">
      <c r="A16" s="11">
        <v>2</v>
      </c>
      <c r="B16" s="11" t="str">
        <f>IFERROR(VLOOKUP(A16,Lotes!$A$5:$O$54,2,FALSE()),"")</f>
        <v>Andes</v>
      </c>
      <c r="C16" s="11">
        <f>IFERROR(VLOOKUP(A16,Lotes!$A$5:$O$54,5,FALSE()),0)</f>
        <v>0</v>
      </c>
      <c r="D16" s="11">
        <f>SUMIF('Plan Cultivos'!$B$5:$B$204,A16,'Plan Cultivos'!$K$5:$K$204)</f>
        <v>0</v>
      </c>
      <c r="E16" s="11">
        <f>COUNTIF('Plan Cultivos'!$B$5:$B$204,A16)</f>
        <v>0</v>
      </c>
      <c r="F16" s="11">
        <f>SUMIF('Plan Cultivos'!$B$5:$B$204,A16,'Plan Cultivos'!$Q$5:$Q$204)</f>
        <v>0</v>
      </c>
      <c r="G16" s="11">
        <f>SUMIF(Producción!$D$5:$D$304,A16,Producción!$H$5:$H$304)</f>
        <v>0</v>
      </c>
      <c r="H16" s="16">
        <f>SUMIF(Insumos!$C$5:$C$304,A16,Insumos!$K$5:$K$304)</f>
        <v>0</v>
      </c>
      <c r="I16" s="16">
        <f>SUMIF(Producción!$D$5:$D$304,A16,Producción!$L$5:$L$304)</f>
        <v>0</v>
      </c>
      <c r="J16" s="16">
        <f t="shared" si="0"/>
        <v>0</v>
      </c>
      <c r="K16" s="18">
        <f>IFERROR(AVERAGEIF('Plan Cultivos'!$B$5:$B$204,A16,'Plan Cultivos'!$V$5:$V$204),0)</f>
        <v>0</v>
      </c>
      <c r="L16" s="2"/>
    </row>
    <row r="17" spans="1:12" x14ac:dyDescent="0.3">
      <c r="A17" s="11">
        <v>3</v>
      </c>
      <c r="B17" s="11" t="str">
        <f>IFERROR(VLOOKUP(A17,Lotes!$A$5:$O$54,2,FALSE()),"")</f>
        <v>Jerico</v>
      </c>
      <c r="C17" s="11">
        <f>IFERROR(VLOOKUP(A17,Lotes!$A$5:$O$54,5,FALSE()),0)</f>
        <v>0</v>
      </c>
      <c r="D17" s="11">
        <f>SUMIF('Plan Cultivos'!$B$5:$B$204,A17,'Plan Cultivos'!$K$5:$K$204)</f>
        <v>0</v>
      </c>
      <c r="E17" s="11">
        <f>COUNTIF('Plan Cultivos'!$B$5:$B$204,A17)</f>
        <v>0</v>
      </c>
      <c r="F17" s="11">
        <f>SUMIF('Plan Cultivos'!$B$5:$B$204,A17,'Plan Cultivos'!$Q$5:$Q$204)</f>
        <v>0</v>
      </c>
      <c r="G17" s="11">
        <f>SUMIF(Producción!$D$5:$D$304,A17,Producción!$H$5:$H$304)</f>
        <v>0</v>
      </c>
      <c r="H17" s="16">
        <f>SUMIF(Insumos!$C$5:$C$304,A17,Insumos!$K$5:$K$304)</f>
        <v>0</v>
      </c>
      <c r="I17" s="16">
        <f>SUMIF(Producción!$D$5:$D$304,A17,Producción!$L$5:$L$304)</f>
        <v>0</v>
      </c>
      <c r="J17" s="16">
        <f t="shared" si="0"/>
        <v>0</v>
      </c>
      <c r="K17" s="18">
        <f>IFERROR(AVERAGEIF('Plan Cultivos'!$B$5:$B$204,A17,'Plan Cultivos'!$V$5:$V$204),0)</f>
        <v>0</v>
      </c>
      <c r="L17" s="2"/>
    </row>
    <row r="18" spans="1:12" x14ac:dyDescent="0.3">
      <c r="A18" s="11">
        <v>4</v>
      </c>
      <c r="B18" s="11" t="str">
        <f>IFERROR(VLOOKUP(A18,Lotes!$A$5:$O$54,2,FALSE()),"")</f>
        <v>Montebello</v>
      </c>
      <c r="C18" s="11">
        <f>IFERROR(VLOOKUP(A18,Lotes!$A$5:$O$54,5,FALSE()),0)</f>
        <v>0</v>
      </c>
      <c r="D18" s="11">
        <f>SUMIF('Plan Cultivos'!$B$5:$B$204,A18,'Plan Cultivos'!$K$5:$K$204)</f>
        <v>0</v>
      </c>
      <c r="E18" s="11">
        <f>COUNTIF('Plan Cultivos'!$B$5:$B$204,A18)</f>
        <v>0</v>
      </c>
      <c r="F18" s="11">
        <f>SUMIF('Plan Cultivos'!$B$5:$B$204,A18,'Plan Cultivos'!$Q$5:$Q$204)</f>
        <v>0</v>
      </c>
      <c r="G18" s="11">
        <f>SUMIF(Producción!$D$5:$D$304,A18,Producción!$H$5:$H$304)</f>
        <v>0</v>
      </c>
      <c r="H18" s="16">
        <f>SUMIF(Insumos!$C$5:$C$304,A18,Insumos!$K$5:$K$304)</f>
        <v>0</v>
      </c>
      <c r="I18" s="16">
        <f>SUMIF(Producción!$D$5:$D$304,A18,Producción!$L$5:$L$304)</f>
        <v>0</v>
      </c>
      <c r="J18" s="16">
        <f t="shared" si="0"/>
        <v>0</v>
      </c>
      <c r="K18" s="18">
        <f>IFERROR(AVERAGEIF('Plan Cultivos'!$B$5:$B$204,A18,'Plan Cultivos'!$V$5:$V$204),0)</f>
        <v>0</v>
      </c>
      <c r="L18" s="2"/>
    </row>
    <row r="19" spans="1:12" x14ac:dyDescent="0.3">
      <c r="A19" s="11">
        <v>5</v>
      </c>
      <c r="B19" s="11" t="str">
        <f>IFERROR(VLOOKUP(A19,Lotes!$A$5:$O$54,2,FALSE()),"")</f>
        <v>Jardín</v>
      </c>
      <c r="C19" s="11">
        <f>IFERROR(VLOOKUP(A19,Lotes!$A$5:$O$54,5,FALSE()),0)</f>
        <v>0</v>
      </c>
      <c r="D19" s="11">
        <f>SUMIF('Plan Cultivos'!$B$5:$B$204,A19,'Plan Cultivos'!$K$5:$K$204)</f>
        <v>0</v>
      </c>
      <c r="E19" s="11">
        <f>COUNTIF('Plan Cultivos'!$B$5:$B$204,A19)</f>
        <v>0</v>
      </c>
      <c r="F19" s="11">
        <f>SUMIF('Plan Cultivos'!$B$5:$B$204,A19,'Plan Cultivos'!$Q$5:$Q$204)</f>
        <v>0</v>
      </c>
      <c r="G19" s="11">
        <f>SUMIF(Producción!$D$5:$D$304,A19,Producción!$H$5:$H$304)</f>
        <v>0</v>
      </c>
      <c r="H19" s="16">
        <f>SUMIF(Insumos!$C$5:$C$304,A19,Insumos!$K$5:$K$304)</f>
        <v>0</v>
      </c>
      <c r="I19" s="16">
        <f>SUMIF(Producción!$D$5:$D$304,A19,Producción!$L$5:$L$304)</f>
        <v>0</v>
      </c>
      <c r="J19" s="16">
        <f t="shared" si="0"/>
        <v>0</v>
      </c>
      <c r="K19" s="18">
        <f>IFERROR(AVERAGEIF('Plan Cultivos'!$B$5:$B$204,A19,'Plan Cultivos'!$V$5:$V$204),0)</f>
        <v>0</v>
      </c>
      <c r="L19" s="2"/>
    </row>
    <row r="20" spans="1:12" x14ac:dyDescent="0.3">
      <c r="A20" s="11">
        <v>6</v>
      </c>
      <c r="B20" s="11" t="str">
        <f>IFERROR(VLOOKUP(A20,Lotes!$A$5:$O$54,2,FALSE()),"")</f>
        <v>Venecia</v>
      </c>
      <c r="C20" s="11">
        <f>IFERROR(VLOOKUP(A20,Lotes!$A$5:$O$54,5,FALSE()),0)</f>
        <v>1309</v>
      </c>
      <c r="D20" s="11">
        <f>SUMIF('Plan Cultivos'!$B$5:$B$204,A20,'Plan Cultivos'!$K$5:$K$204)</f>
        <v>400</v>
      </c>
      <c r="E20" s="11">
        <f>COUNTIF('Plan Cultivos'!$B$5:$B$204,A20)</f>
        <v>1</v>
      </c>
      <c r="F20" s="11">
        <f>SUMIF('Plan Cultivos'!$B$5:$B$204,A20,'Plan Cultivos'!$Q$5:$Q$204)</f>
        <v>120</v>
      </c>
      <c r="G20" s="11">
        <f>SUMIF(Producción!$D$5:$D$304,A20,Producción!$H$5:$H$304)</f>
        <v>0</v>
      </c>
      <c r="H20" s="16">
        <f>SUMIF(Insumos!$C$5:$C$304,A20,Insumos!$K$5:$K$304)</f>
        <v>0</v>
      </c>
      <c r="I20" s="16">
        <f>SUMIF(Producción!$D$5:$D$304,A20,Producción!$L$5:$L$304)</f>
        <v>0</v>
      </c>
      <c r="J20" s="16">
        <f t="shared" si="0"/>
        <v>0</v>
      </c>
      <c r="K20" s="18">
        <f>IFERROR(AVERAGEIF('Plan Cultivos'!$B$5:$B$204,A20,'Plan Cultivos'!$V$5:$V$204),0)</f>
        <v>0.5</v>
      </c>
      <c r="L20" s="2"/>
    </row>
    <row r="21" spans="1:12" x14ac:dyDescent="0.3">
      <c r="A21" s="11">
        <v>7</v>
      </c>
      <c r="B21" s="11" t="str">
        <f>IFERROR(VLOOKUP(A21,Lotes!$A$5:$O$54,2,FALSE()),"")</f>
        <v>Valparaíso</v>
      </c>
      <c r="C21" s="11">
        <f>IFERROR(VLOOKUP(A21,Lotes!$A$5:$O$54,5,FALSE()),0)</f>
        <v>0</v>
      </c>
      <c r="D21" s="11">
        <f>SUMIF('Plan Cultivos'!$B$5:$B$204,A21,'Plan Cultivos'!$K$5:$K$204)</f>
        <v>0</v>
      </c>
      <c r="E21" s="11">
        <f>COUNTIF('Plan Cultivos'!$B$5:$B$204,A21)</f>
        <v>0</v>
      </c>
      <c r="F21" s="11">
        <f>SUMIF('Plan Cultivos'!$B$5:$B$204,A21,'Plan Cultivos'!$Q$5:$Q$204)</f>
        <v>0</v>
      </c>
      <c r="G21" s="11">
        <f>SUMIF(Producción!$D$5:$D$304,A21,Producción!$H$5:$H$304)</f>
        <v>0</v>
      </c>
      <c r="H21" s="16">
        <f>SUMIF(Insumos!$C$5:$C$304,A21,Insumos!$K$5:$K$304)</f>
        <v>0</v>
      </c>
      <c r="I21" s="16">
        <f>SUMIF(Producción!$D$5:$D$304,A21,Producción!$L$5:$L$304)</f>
        <v>0</v>
      </c>
      <c r="J21" s="16">
        <f t="shared" si="0"/>
        <v>0</v>
      </c>
      <c r="K21" s="18">
        <f>IFERROR(AVERAGEIF('Plan Cultivos'!$B$5:$B$204,A21,'Plan Cultivos'!$V$5:$V$204),0)</f>
        <v>0</v>
      </c>
      <c r="L21" s="2"/>
    </row>
    <row r="22" spans="1:12" x14ac:dyDescent="0.3">
      <c r="A22" s="11">
        <v>8</v>
      </c>
      <c r="B22" s="11" t="str">
        <f>IFERROR(VLOOKUP(A22,Lotes!$A$5:$O$54,2,FALSE()),"")</f>
        <v>Concordia</v>
      </c>
      <c r="C22" s="11">
        <f>IFERROR(VLOOKUP(A22,Lotes!$A$5:$O$54,5,FALSE()),0)</f>
        <v>0</v>
      </c>
      <c r="D22" s="11">
        <f>SUMIF('Plan Cultivos'!$B$5:$B$204,A22,'Plan Cultivos'!$K$5:$K$204)</f>
        <v>0</v>
      </c>
      <c r="E22" s="11">
        <f>COUNTIF('Plan Cultivos'!$B$5:$B$204,A22)</f>
        <v>0</v>
      </c>
      <c r="F22" s="11">
        <f>SUMIF('Plan Cultivos'!$B$5:$B$204,A22,'Plan Cultivos'!$Q$5:$Q$204)</f>
        <v>0</v>
      </c>
      <c r="G22" s="11">
        <f>SUMIF(Producción!$D$5:$D$304,A22,Producción!$H$5:$H$304)</f>
        <v>0</v>
      </c>
      <c r="H22" s="16">
        <f>SUMIF(Insumos!$C$5:$C$304,A22,Insumos!$K$5:$K$304)</f>
        <v>0</v>
      </c>
      <c r="I22" s="16">
        <f>SUMIF(Producción!$D$5:$D$304,A22,Producción!$L$5:$L$304)</f>
        <v>0</v>
      </c>
      <c r="J22" s="16">
        <f t="shared" si="0"/>
        <v>0</v>
      </c>
      <c r="K22" s="18">
        <f>IFERROR(AVERAGEIF('Plan Cultivos'!$B$5:$B$204,A22,'Plan Cultivos'!$V$5:$V$204),0)</f>
        <v>0</v>
      </c>
      <c r="L22" s="2"/>
    </row>
    <row r="23" spans="1:12" x14ac:dyDescent="0.3">
      <c r="A23" s="11">
        <v>9</v>
      </c>
      <c r="B23" s="11" t="str">
        <f>IFERROR(VLOOKUP(A23,Lotes!$A$5:$O$54,2,FALSE()),"")</f>
        <v>Amagá</v>
      </c>
      <c r="C23" s="11">
        <f>IFERROR(VLOOKUP(A23,Lotes!$A$5:$O$54,5,FALSE()),0)</f>
        <v>0</v>
      </c>
      <c r="D23" s="11">
        <f>SUMIF('Plan Cultivos'!$B$5:$B$204,A23,'Plan Cultivos'!$K$5:$K$204)</f>
        <v>0</v>
      </c>
      <c r="E23" s="11">
        <f>COUNTIF('Plan Cultivos'!$B$5:$B$204,A23)</f>
        <v>0</v>
      </c>
      <c r="F23" s="11">
        <f>SUMIF('Plan Cultivos'!$B$5:$B$204,A23,'Plan Cultivos'!$Q$5:$Q$204)</f>
        <v>0</v>
      </c>
      <c r="G23" s="11">
        <f>SUMIF(Producción!$D$5:$D$304,A23,Producción!$H$5:$H$304)</f>
        <v>0</v>
      </c>
      <c r="H23" s="16">
        <f>SUMIF(Insumos!$C$5:$C$304,A23,Insumos!$K$5:$K$304)</f>
        <v>0</v>
      </c>
      <c r="I23" s="16">
        <f>SUMIF(Producción!$D$5:$D$304,A23,Producción!$L$5:$L$304)</f>
        <v>0</v>
      </c>
      <c r="J23" s="16">
        <f t="shared" si="0"/>
        <v>0</v>
      </c>
      <c r="K23" s="18">
        <f>IFERROR(AVERAGEIF('Plan Cultivos'!$B$5:$B$204,A23,'Plan Cultivos'!$V$5:$V$204),0)</f>
        <v>0</v>
      </c>
      <c r="L23" s="2"/>
    </row>
    <row r="24" spans="1:12" x14ac:dyDescent="0.3">
      <c r="A24" s="11">
        <v>10</v>
      </c>
      <c r="B24" s="11" t="str">
        <f>IFERROR(VLOOKUP(A24,Lotes!$A$5:$O$54,2,FALSE()),"")</f>
        <v>Titiribí</v>
      </c>
      <c r="C24" s="11">
        <f>IFERROR(VLOOKUP(A24,Lotes!$A$5:$O$54,5,FALSE()),0)</f>
        <v>0</v>
      </c>
      <c r="D24" s="11">
        <f>SUMIF('Plan Cultivos'!$B$5:$B$204,A24,'Plan Cultivos'!$K$5:$K$204)</f>
        <v>0</v>
      </c>
      <c r="E24" s="11">
        <f>COUNTIF('Plan Cultivos'!$B$5:$B$204,A24)</f>
        <v>0</v>
      </c>
      <c r="F24" s="11">
        <f>SUMIF('Plan Cultivos'!$B$5:$B$204,A24,'Plan Cultivos'!$Q$5:$Q$204)</f>
        <v>0</v>
      </c>
      <c r="G24" s="11">
        <f>SUMIF(Producción!$D$5:$D$304,A24,Producción!$H$5:$H$304)</f>
        <v>0</v>
      </c>
      <c r="H24" s="16">
        <f>SUMIF(Insumos!$C$5:$C$304,A24,Insumos!$K$5:$K$304)</f>
        <v>0</v>
      </c>
      <c r="I24" s="16">
        <f>SUMIF(Producción!$D$5:$D$304,A24,Producción!$L$5:$L$304)</f>
        <v>0</v>
      </c>
      <c r="J24" s="16">
        <f t="shared" si="0"/>
        <v>0</v>
      </c>
      <c r="K24" s="18">
        <f>IFERROR(AVERAGEIF('Plan Cultivos'!$B$5:$B$204,A24,'Plan Cultivos'!$V$5:$V$204),0)</f>
        <v>0</v>
      </c>
      <c r="L24" s="2"/>
    </row>
    <row r="25" spans="1:12" x14ac:dyDescent="0.3">
      <c r="A25" s="11">
        <v>11</v>
      </c>
      <c r="B25" s="11" t="str">
        <f>IFERROR(VLOOKUP(A25,Lotes!$A$5:$O$54,2,FALSE()),"")</f>
        <v>Támesis</v>
      </c>
      <c r="C25" s="11">
        <f>IFERROR(VLOOKUP(A25,Lotes!$A$5:$O$54,5,FALSE()),0)</f>
        <v>0</v>
      </c>
      <c r="D25" s="11">
        <f>SUMIF('Plan Cultivos'!$B$5:$B$204,A25,'Plan Cultivos'!$K$5:$K$204)</f>
        <v>0</v>
      </c>
      <c r="E25" s="11">
        <f>COUNTIF('Plan Cultivos'!$B$5:$B$204,A25)</f>
        <v>0</v>
      </c>
      <c r="F25" s="11">
        <f>SUMIF('Plan Cultivos'!$B$5:$B$204,A25,'Plan Cultivos'!$Q$5:$Q$204)</f>
        <v>0</v>
      </c>
      <c r="G25" s="11">
        <f>SUMIF(Producción!$D$5:$D$304,A25,Producción!$H$5:$H$304)</f>
        <v>0</v>
      </c>
      <c r="H25" s="16">
        <f>SUMIF(Insumos!$C$5:$C$304,A25,Insumos!$K$5:$K$304)</f>
        <v>0</v>
      </c>
      <c r="I25" s="16">
        <f>SUMIF(Producción!$D$5:$D$304,A25,Producción!$L$5:$L$304)</f>
        <v>0</v>
      </c>
      <c r="J25" s="16">
        <f t="shared" si="0"/>
        <v>0</v>
      </c>
      <c r="K25" s="18">
        <f>IFERROR(AVERAGEIF('Plan Cultivos'!$B$5:$B$204,A25,'Plan Cultivos'!$V$5:$V$204),0)</f>
        <v>0</v>
      </c>
      <c r="L25" s="2"/>
    </row>
    <row r="26" spans="1:12" x14ac:dyDescent="0.3">
      <c r="A26" s="11">
        <v>12</v>
      </c>
      <c r="B26" s="11" t="str">
        <f>IFERROR(VLOOKUP(A26,Lotes!$A$5:$O$54,2,FALSE()),"")</f>
        <v>Hispania</v>
      </c>
      <c r="C26" s="11">
        <f>IFERROR(VLOOKUP(A26,Lotes!$A$5:$O$54,5,FALSE()),0)</f>
        <v>0</v>
      </c>
      <c r="D26" s="11">
        <f>SUMIF('Plan Cultivos'!$B$5:$B$204,A26,'Plan Cultivos'!$K$5:$K$204)</f>
        <v>0</v>
      </c>
      <c r="E26" s="11">
        <f>COUNTIF('Plan Cultivos'!$B$5:$B$204,A26)</f>
        <v>0</v>
      </c>
      <c r="F26" s="11">
        <f>SUMIF('Plan Cultivos'!$B$5:$B$204,A26,'Plan Cultivos'!$Q$5:$Q$204)</f>
        <v>0</v>
      </c>
      <c r="G26" s="11">
        <f>SUMIF(Producción!$D$5:$D$304,A26,Producción!$H$5:$H$304)</f>
        <v>0</v>
      </c>
      <c r="H26" s="16">
        <f>SUMIF(Insumos!$C$5:$C$304,A26,Insumos!$K$5:$K$304)</f>
        <v>0</v>
      </c>
      <c r="I26" s="16">
        <f>SUMIF(Producción!$D$5:$D$304,A26,Producción!$L$5:$L$304)</f>
        <v>0</v>
      </c>
      <c r="J26" s="16">
        <f t="shared" si="0"/>
        <v>0</v>
      </c>
      <c r="K26" s="18">
        <f>IFERROR(AVERAGEIF('Plan Cultivos'!$B$5:$B$204,A26,'Plan Cultivos'!$V$5:$V$204),0)</f>
        <v>0</v>
      </c>
      <c r="L26" s="2"/>
    </row>
    <row r="27" spans="1:12" x14ac:dyDescent="0.3">
      <c r="A27" s="11">
        <v>13</v>
      </c>
      <c r="B27" s="11" t="str">
        <f>IFERROR(VLOOKUP(A27,Lotes!$A$5:$O$54,2,FALSE()),"")</f>
        <v>Santabarbara</v>
      </c>
      <c r="C27" s="11">
        <f>IFERROR(VLOOKUP(A27,Lotes!$A$5:$O$54,5,FALSE()),0)</f>
        <v>0</v>
      </c>
      <c r="D27" s="11">
        <f>SUMIF('Plan Cultivos'!$B$5:$B$204,A27,'Plan Cultivos'!$K$5:$K$204)</f>
        <v>0</v>
      </c>
      <c r="E27" s="11">
        <f>COUNTIF('Plan Cultivos'!$B$5:$B$204,A27)</f>
        <v>0</v>
      </c>
      <c r="F27" s="11">
        <f>SUMIF('Plan Cultivos'!$B$5:$B$204,A27,'Plan Cultivos'!$Q$5:$Q$204)</f>
        <v>0</v>
      </c>
      <c r="G27" s="11">
        <f>SUMIF(Producción!$D$5:$D$304,A27,Producción!$H$5:$H$304)</f>
        <v>0</v>
      </c>
      <c r="H27" s="16">
        <f>SUMIF(Insumos!$C$5:$C$304,A27,Insumos!$K$5:$K$304)</f>
        <v>0</v>
      </c>
      <c r="I27" s="16">
        <f>SUMIF(Producción!$D$5:$D$304,A27,Producción!$L$5:$L$304)</f>
        <v>0</v>
      </c>
      <c r="J27" s="16">
        <f t="shared" si="0"/>
        <v>0</v>
      </c>
      <c r="K27" s="18">
        <f>IFERROR(AVERAGEIF('Plan Cultivos'!$B$5:$B$204,A27,'Plan Cultivos'!$V$5:$V$204),0)</f>
        <v>0</v>
      </c>
      <c r="L27" s="2"/>
    </row>
  </sheetData>
  <mergeCells count="18">
    <mergeCell ref="A9:B10"/>
    <mergeCell ref="D9:E10"/>
    <mergeCell ref="G9:H10"/>
    <mergeCell ref="J9:K10"/>
    <mergeCell ref="A5:B6"/>
    <mergeCell ref="D5:E6"/>
    <mergeCell ref="G5:H6"/>
    <mergeCell ref="J5:K6"/>
    <mergeCell ref="A8:B8"/>
    <mergeCell ref="D8:E8"/>
    <mergeCell ref="G8:H8"/>
    <mergeCell ref="J8:K8"/>
    <mergeCell ref="A1:L1"/>
    <mergeCell ref="A2:L2"/>
    <mergeCell ref="A4:B4"/>
    <mergeCell ref="D4:E4"/>
    <mergeCell ref="G4:H4"/>
    <mergeCell ref="J4:K4"/>
  </mergeCells>
  <pageMargins left="0.25" right="0.25" top="1" bottom="1" header="0.511811023622047" footer="0.511811023622047"/>
  <pageSetup orientation="landscape" horizontalDpi="300" verticalDpi="30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Plan Cultivos</vt:lpstr>
      <vt:lpstr>Listas</vt:lpstr>
      <vt:lpstr>Lotes</vt:lpstr>
      <vt:lpstr>Cronograma</vt:lpstr>
      <vt:lpstr>Insumos</vt:lpstr>
      <vt:lpstr>Labores BPA</vt:lpstr>
      <vt:lpstr>Producción</vt:lpstr>
      <vt:lpstr>Mantenimiento</vt:lpstr>
      <vt:lpstr>Resumen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Alvis Camelo</dc:creator>
  <cp:keywords/>
  <dc:description/>
  <cp:lastModifiedBy>David Rios Vera</cp:lastModifiedBy>
  <cp:revision>0</cp:revision>
  <dcterms:created xsi:type="dcterms:W3CDTF">2026-08-23T18:08:48Z</dcterms:created>
  <dcterms:modified xsi:type="dcterms:W3CDTF">2026-08-26T22:43:06Z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111285-cafa-4fc9-8a9a-bd902089b24f_Enabled">
    <vt:lpwstr>true</vt:lpwstr>
  </property>
  <property fmtid="{D5CDD505-2E9C-101B-9397-08002B2CF9AE}" pid="3" name="MSIP_Label_fc111285-cafa-4fc9-8a9a-bd902089b24f_SetDate">
    <vt:lpwstr>2026-08-23T18:08:48Z</vt:lpwstr>
  </property>
  <property fmtid="{D5CDD505-2E9C-101B-9397-08002B2CF9AE}" pid="4" name="MSIP_Label_fc111285-cafa-4fc9-8a9a-bd902089b24f_Method">
    <vt:lpwstr>Standard</vt:lpwstr>
  </property>
  <property fmtid="{D5CDD505-2E9C-101B-9397-08002B2CF9AE}" pid="5" name="MSIP_Label_fc111285-cafa-4fc9-8a9a-bd902089b24f_Name">
    <vt:lpwstr>Public</vt:lpwstr>
  </property>
  <property fmtid="{D5CDD505-2E9C-101B-9397-08002B2CF9AE}" pid="6" name="MSIP_Label_fc111285-cafa-4fc9-8a9a-bd902089b24f_SiteId">
    <vt:lpwstr>cbc2c381-2f2e-4d93-91d1-506c9316ace7</vt:lpwstr>
  </property>
  <property fmtid="{D5CDD505-2E9C-101B-9397-08002B2CF9AE}" pid="7" name="MSIP_Label_fc111285-cafa-4fc9-8a9a-bd902089b24f_ActionId">
    <vt:lpwstr>ffa7e161-f81f-42c8-82c4-6d4a082f9145</vt:lpwstr>
  </property>
  <property fmtid="{D5CDD505-2E9C-101B-9397-08002B2CF9AE}" pid="8" name="MSIP_Label_fc111285-cafa-4fc9-8a9a-bd902089b24f_ContentBits">
    <vt:lpwstr>0</vt:lpwstr>
  </property>
</Properties>
</file>